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ctif" sheetId="1" r:id="rId1"/>
    <sheet name="Passif" sheetId="2" r:id="rId2"/>
    <sheet name="SIG simple" sheetId="3" r:id="rId3"/>
    <sheet name="SIG détaillé" sheetId="4" r:id="rId4"/>
    <sheet name="SIG mensuel 1" sheetId="5" r:id="rId5"/>
    <sheet name="SIG mensuel 2" sheetId="6" r:id="rId6"/>
    <sheet name="Worksheet" sheetId="7" r:id="rId7"/>
    <sheet name="SIG mensuel 3" sheetId="8" r:id="rId8"/>
    <sheet name="Trésorerie simple" sheetId="9" r:id="rId9"/>
    <sheet name="TVA simple" sheetId="10" r:id="rId10"/>
    <sheet name="Besoin en fonds de roulement" sheetId="11" r:id="rId11"/>
    <sheet name="Fonds de roulement" sheetId="12" r:id="rId12"/>
    <sheet name="Plan de financement" sheetId="13" r:id="rId13"/>
    <sheet name="Seuil de rentabilité " sheetId="14" r:id="rId14"/>
  </sheets>
  <definedNames/>
  <calcPr fullCalcOnLoad="1"/>
</workbook>
</file>

<file path=xl/sharedStrings.xml><?xml version="1.0" encoding="utf-8"?>
<sst xmlns="http://schemas.openxmlformats.org/spreadsheetml/2006/main" count="337" uniqueCount="190">
  <si>
    <t>ACTIF</t>
  </si>
  <si>
    <t>Clôture   
31/12/2018</t>
  </si>
  <si>
    <t>Clôture   
31/12/2019</t>
  </si>
  <si>
    <t>Clôture   
31/12/2020</t>
  </si>
  <si>
    <t>Immobilisations incorporelles nettes</t>
  </si>
  <si>
    <t xml:space="preserve">    Immobilisations incorporelles brutes </t>
  </si>
  <si>
    <t xml:space="preserve">    -Amortissements incorporels</t>
  </si>
  <si>
    <t xml:space="preserve">    Immobilisations corporelles brutes </t>
  </si>
  <si>
    <t xml:space="preserve">    -Amortissements corporels</t>
  </si>
  <si>
    <t>Immobilisations financières</t>
  </si>
  <si>
    <t xml:space="preserve"> TOTAL des actifs immobilisés nets</t>
  </si>
  <si>
    <t>Stocks</t>
  </si>
  <si>
    <t>Créances clients</t>
  </si>
  <si>
    <t>Autres créances</t>
  </si>
  <si>
    <t xml:space="preserve">    Créances sur TVA</t>
  </si>
  <si>
    <t xml:space="preserve">    Créances fiscales et sociales</t>
  </si>
  <si>
    <t xml:space="preserve">    Capital non libéré</t>
  </si>
  <si>
    <t>Trésorerie</t>
  </si>
  <si>
    <t xml:space="preserve"> Actif circulant</t>
  </si>
  <si>
    <t xml:space="preserve"> TOTAL Actif net</t>
  </si>
  <si>
    <t>PASSIF</t>
  </si>
  <si>
    <t>Capital social</t>
  </si>
  <si>
    <t>Report</t>
  </si>
  <si>
    <t>Résultat</t>
  </si>
  <si>
    <t>Capitaux propres</t>
  </si>
  <si>
    <t>Emprunts</t>
  </si>
  <si>
    <t>Compte courant</t>
  </si>
  <si>
    <t>Concours bancaires</t>
  </si>
  <si>
    <t>Dettes fournisseurs</t>
  </si>
  <si>
    <t>Autres Dettes</t>
  </si>
  <si>
    <t xml:space="preserve">    Dettes sur immobilisations</t>
  </si>
  <si>
    <t xml:space="preserve">    Dette de TVA</t>
  </si>
  <si>
    <t xml:space="preserve">    Dettes d IS</t>
  </si>
  <si>
    <t xml:space="preserve">    Dettes sociales</t>
  </si>
  <si>
    <t>Total des dettes</t>
  </si>
  <si>
    <t>TOTAL PASSIF</t>
  </si>
  <si>
    <t>SIG</t>
  </si>
  <si>
    <t>Clôture 31/12/2018</t>
  </si>
  <si>
    <t xml:space="preserve">% </t>
  </si>
  <si>
    <t>Clôture  31/12/2019</t>
  </si>
  <si>
    <t>Clôture  31/12/2020</t>
  </si>
  <si>
    <t>Ventes de marchandises</t>
  </si>
  <si>
    <t>Cout d'achat des marchandises</t>
  </si>
  <si>
    <t>Marge commerciale</t>
  </si>
  <si>
    <t>Productions vendues</t>
  </si>
  <si>
    <t>Services vendus</t>
  </si>
  <si>
    <t>Productions et services vendus</t>
  </si>
  <si>
    <t>Chiffre d affaires</t>
  </si>
  <si>
    <t>Achats de matières</t>
  </si>
  <si>
    <t>Marge de production et service</t>
  </si>
  <si>
    <t>Marge totale</t>
  </si>
  <si>
    <t>Services extérieurs</t>
  </si>
  <si>
    <t>Valeur ajoutée</t>
  </si>
  <si>
    <t>Salaires et traitements</t>
  </si>
  <si>
    <t>Charges Patronales</t>
  </si>
  <si>
    <t>Impôts et taxes</t>
  </si>
  <si>
    <t>Excédent brut d'exploitation</t>
  </si>
  <si>
    <t>Dotations aux amortissements</t>
  </si>
  <si>
    <t>Résultat d'exploitation</t>
  </si>
  <si>
    <t>Charges financières</t>
  </si>
  <si>
    <t>Produits financiers</t>
  </si>
  <si>
    <t>Résultat avant IS</t>
  </si>
  <si>
    <t>Impôt société</t>
  </si>
  <si>
    <t>Résultat net</t>
  </si>
  <si>
    <t>Capacité d'autofinancement</t>
  </si>
  <si>
    <t>Achats de marchandises</t>
  </si>
  <si>
    <t>Production vendue</t>
  </si>
  <si>
    <t xml:space="preserve">  Hamburger seul</t>
  </si>
  <si>
    <t xml:space="preserve">  Formule</t>
  </si>
  <si>
    <t>Achat de matières</t>
  </si>
  <si>
    <t>Marge Production et service</t>
  </si>
  <si>
    <t xml:space="preserve">  Emplacement</t>
  </si>
  <si>
    <t xml:space="preserve">  Assurance v&amp;eacute;hicule</t>
  </si>
  <si>
    <t xml:space="preserve">  Assurance RC</t>
  </si>
  <si>
    <t xml:space="preserve">  Publicit&amp;eacute</t>
  </si>
  <si>
    <t xml:space="preserve">  Essence</t>
  </si>
  <si>
    <t xml:space="preserve">  T&amp;eacute;l&amp;eacute;phone et communications</t>
  </si>
  <si>
    <t xml:space="preserve">  Frais de cr&amp;eacute;ation (Actes, greffe..)</t>
  </si>
  <si>
    <t xml:space="preserve">  Expert Comptable</t>
  </si>
  <si>
    <t xml:space="preserve">  carte commercant ambulant</t>
  </si>
  <si>
    <t xml:space="preserve">     Salaires:</t>
  </si>
  <si>
    <t xml:space="preserve">     Dirigeant(s):</t>
  </si>
  <si>
    <t xml:space="preserve">                 Gérant</t>
  </si>
  <si>
    <t>Charges patronales</t>
  </si>
  <si>
    <t xml:space="preserve">     Salariés:</t>
  </si>
  <si>
    <t xml:space="preserve">  Camion</t>
  </si>
  <si>
    <t xml:space="preserve">  Aménagement</t>
  </si>
  <si>
    <t xml:space="preserve">  Caisse enregistreuse</t>
  </si>
  <si>
    <t xml:space="preserve">  Groupe électrogène 4kW</t>
  </si>
  <si>
    <t xml:space="preserve">  Emprunt 1</t>
  </si>
  <si>
    <t>SIG mensuel Année 1</t>
  </si>
  <si>
    <t xml:space="preserve"> 01/2018</t>
  </si>
  <si>
    <t xml:space="preserve"> 02/2018</t>
  </si>
  <si>
    <t xml:space="preserve"> 03/2018</t>
  </si>
  <si>
    <t xml:space="preserve"> 04/2018</t>
  </si>
  <si>
    <t xml:space="preserve"> 05/2018</t>
  </si>
  <si>
    <t xml:space="preserve"> 06/2018</t>
  </si>
  <si>
    <t xml:space="preserve"> 07/2018</t>
  </si>
  <si>
    <t xml:space="preserve"> 08/2018</t>
  </si>
  <si>
    <t xml:space="preserve"> 09/2018</t>
  </si>
  <si>
    <t xml:space="preserve"> 10/2018</t>
  </si>
  <si>
    <t xml:space="preserve"> 11/2018</t>
  </si>
  <si>
    <t xml:space="preserve"> 12/2018</t>
  </si>
  <si>
    <t>TOTAL</t>
  </si>
  <si>
    <t>SIG mensuel Année 2</t>
  </si>
  <si>
    <t xml:space="preserve"> 01/2019</t>
  </si>
  <si>
    <t xml:space="preserve"> 02/2019</t>
  </si>
  <si>
    <t xml:space="preserve"> 03/2019</t>
  </si>
  <si>
    <t xml:space="preserve"> 04/2019</t>
  </si>
  <si>
    <t xml:space="preserve"> 05/2019</t>
  </si>
  <si>
    <t xml:space="preserve"> 06/2019</t>
  </si>
  <si>
    <t xml:space="preserve"> 07/2019</t>
  </si>
  <si>
    <t xml:space="preserve"> 08/2019</t>
  </si>
  <si>
    <t xml:space="preserve"> 09/2019</t>
  </si>
  <si>
    <t xml:space="preserve"> 10/2019</t>
  </si>
  <si>
    <t xml:space="preserve"> 11/2019</t>
  </si>
  <si>
    <t xml:space="preserve"> 12/2019</t>
  </si>
  <si>
    <t>SIG mensuel Année 3</t>
  </si>
  <si>
    <t xml:space="preserve"> 01/2020</t>
  </si>
  <si>
    <t xml:space="preserve"> 02/2020</t>
  </si>
  <si>
    <t xml:space="preserve"> 03/2020</t>
  </si>
  <si>
    <t xml:space="preserve"> 04/2020</t>
  </si>
  <si>
    <t xml:space="preserve"> 05/2020</t>
  </si>
  <si>
    <t xml:space="preserve"> 06/2020</t>
  </si>
  <si>
    <t xml:space="preserve"> 07/2020</t>
  </si>
  <si>
    <t xml:space="preserve"> 08/2020</t>
  </si>
  <si>
    <t xml:space="preserve"> 09/2020</t>
  </si>
  <si>
    <t xml:space="preserve"> 10/2020</t>
  </si>
  <si>
    <t xml:space="preserve"> 11/2020</t>
  </si>
  <si>
    <t xml:space="preserve"> 12/2020</t>
  </si>
  <si>
    <t>1er mois</t>
  </si>
  <si>
    <t>Clôture  31/12/2018</t>
  </si>
  <si>
    <t>ENCAISSEMENTS</t>
  </si>
  <si>
    <t>Clients productions TTC</t>
  </si>
  <si>
    <t>Apport(s) en capital</t>
  </si>
  <si>
    <t>Capital emprunté</t>
  </si>
  <si>
    <t>TOTAL DES ENCAISSEMENTS</t>
  </si>
  <si>
    <t>DECAISSEMENTS</t>
  </si>
  <si>
    <t>Fournisseurs du matières TTC</t>
  </si>
  <si>
    <t>Services extérieurs TTC</t>
  </si>
  <si>
    <t>Salaires</t>
  </si>
  <si>
    <t>Acomptes des cotisations TNS</t>
  </si>
  <si>
    <t>Régularisation des cotisations TNS</t>
  </si>
  <si>
    <t>Acquisition(s) d'immobilisation(s)</t>
  </si>
  <si>
    <t>Intérêts remboursés</t>
  </si>
  <si>
    <t>Capital remboursé</t>
  </si>
  <si>
    <t>Paiement de la TVA</t>
  </si>
  <si>
    <t>Paiement de l'IS</t>
  </si>
  <si>
    <t>TOTAL DES DECAISSEMENTS</t>
  </si>
  <si>
    <t>Variation de la trésorerie</t>
  </si>
  <si>
    <t>Report de trésorerie N-1</t>
  </si>
  <si>
    <t>Solde de trésorerie</t>
  </si>
  <si>
    <t>TVA Déductibles (payée)</t>
  </si>
  <si>
    <t>Factures d'achat de matières</t>
  </si>
  <si>
    <t>TOTAL de la TVA déductible</t>
  </si>
  <si>
    <t>TVA Collectée (encaissée):</t>
  </si>
  <si>
    <t>Factures émises de productions</t>
  </si>
  <si>
    <t>TOTAL TVA COLLECTEE</t>
  </si>
  <si>
    <t>TVA DUE</t>
  </si>
  <si>
    <t>Besoins</t>
  </si>
  <si>
    <t>Autres Créances</t>
  </si>
  <si>
    <t xml:space="preserve">      Créances d'IS</t>
  </si>
  <si>
    <t>TOTAL des besoins</t>
  </si>
  <si>
    <t>Ressources</t>
  </si>
  <si>
    <t xml:space="preserve">      Dette TVA</t>
  </si>
  <si>
    <t xml:space="preserve">      Dette IS</t>
  </si>
  <si>
    <t xml:space="preserve">      Dette sociale TNS</t>
  </si>
  <si>
    <t>TOTAL des ressources</t>
  </si>
  <si>
    <t>Besoin en fonds de roulement</t>
  </si>
  <si>
    <t xml:space="preserve"> Variation du BFR</t>
  </si>
  <si>
    <t xml:space="preserve">Ressources: </t>
  </si>
  <si>
    <t>Capital social ou compte courant</t>
  </si>
  <si>
    <t xml:space="preserve">Capital emprunté </t>
  </si>
  <si>
    <t xml:space="preserve">CAF </t>
  </si>
  <si>
    <t>Emplois:</t>
  </si>
  <si>
    <t>Acquisition(s) d immobilisation(s)</t>
  </si>
  <si>
    <t xml:space="preserve">Remboursements d emprunts </t>
  </si>
  <si>
    <t>TOTAL des emplois</t>
  </si>
  <si>
    <t>Variation du Fonds de Roulement</t>
  </si>
  <si>
    <t>Variation du BFR</t>
  </si>
  <si>
    <t>Variation annuelle Ressources - Emplois</t>
  </si>
  <si>
    <t>Chiffre d'affaires</t>
  </si>
  <si>
    <t xml:space="preserve">Charges variables </t>
  </si>
  <si>
    <t xml:space="preserve">     Achats de marchandises </t>
  </si>
  <si>
    <t xml:space="preserve">     Achats de matières premières  </t>
  </si>
  <si>
    <t xml:space="preserve">     Services extérieurs variables</t>
  </si>
  <si>
    <t xml:space="preserve">     Salaires variables </t>
  </si>
  <si>
    <t xml:space="preserve">Charges fixes </t>
  </si>
  <si>
    <t xml:space="preserve">Seuil de rentabilité </t>
  </si>
  <si>
    <t>Point mort (en jours)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</si>
</sst>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&quot;€&quot;"/>
    <numFmt numFmtId="165" formatCode="#\ ###\ ##0\ &quot;€&quot;"/>
    <numFmt numFmtId="166" formatCode="0.0%"/>
    <numFmt numFmtId="167" formatCode="###\1\ %"/>
    <numFmt numFmtId="168" formatCode="#\ ###\ ##0"/>
  </numFmts>
  <fonts count="42"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0"/>
      <color indexed="9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9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164" fontId="0" fillId="34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2" fillId="35" borderId="0" xfId="0" applyNumberFormat="1" applyFont="1" applyFill="1" applyAlignment="1" applyProtection="1">
      <alignment horizontal="right"/>
      <protection/>
    </xf>
    <xf numFmtId="164" fontId="1" fillId="33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2" fillId="34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" fillId="36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165" fontId="5" fillId="36" borderId="0" xfId="0" applyNumberFormat="1" applyFont="1" applyFill="1" applyAlignment="1" applyProtection="1">
      <alignment/>
      <protection/>
    </xf>
    <xf numFmtId="165" fontId="6" fillId="34" borderId="0" xfId="0" applyNumberFormat="1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166" fontId="8" fillId="36" borderId="0" xfId="0" applyNumberFormat="1" applyFont="1" applyFill="1" applyAlignment="1" applyProtection="1">
      <alignment/>
      <protection/>
    </xf>
    <xf numFmtId="166" fontId="9" fillId="34" borderId="0" xfId="0" applyNumberFormat="1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7" fontId="8" fillId="0" borderId="0" xfId="0" applyNumberFormat="1" applyFont="1" applyFill="1" applyAlignment="1" applyProtection="1">
      <alignment/>
      <protection/>
    </xf>
    <xf numFmtId="0" fontId="5" fillId="37" borderId="0" xfId="0" applyFont="1" applyFill="1" applyAlignment="1" applyProtection="1">
      <alignment/>
      <protection/>
    </xf>
    <xf numFmtId="165" fontId="5" fillId="37" borderId="0" xfId="0" applyNumberFormat="1" applyFont="1" applyFill="1" applyAlignment="1" applyProtection="1">
      <alignment/>
      <protection/>
    </xf>
    <xf numFmtId="167" fontId="8" fillId="37" borderId="0" xfId="0" applyNumberFormat="1" applyFont="1" applyFill="1" applyAlignment="1" applyProtection="1">
      <alignment/>
      <protection/>
    </xf>
    <xf numFmtId="167" fontId="9" fillId="34" borderId="0" xfId="0" applyNumberFormat="1" applyFont="1" applyFill="1" applyAlignment="1" applyProtection="1">
      <alignment vertical="center"/>
      <protection/>
    </xf>
    <xf numFmtId="0" fontId="8" fillId="36" borderId="0" xfId="0" applyFont="1" applyFill="1" applyAlignment="1" applyProtection="1">
      <alignment/>
      <protection/>
    </xf>
    <xf numFmtId="165" fontId="8" fillId="36" borderId="0" xfId="0" applyNumberFormat="1" applyFont="1" applyFill="1" applyAlignment="1" applyProtection="1">
      <alignment/>
      <protection/>
    </xf>
    <xf numFmtId="167" fontId="8" fillId="36" borderId="0" xfId="0" applyNumberFormat="1" applyFont="1" applyFill="1" applyAlignment="1" applyProtection="1">
      <alignment/>
      <protection/>
    </xf>
    <xf numFmtId="0" fontId="10" fillId="36" borderId="0" xfId="0" applyFont="1" applyFill="1" applyAlignment="1" applyProtection="1">
      <alignment/>
      <protection/>
    </xf>
    <xf numFmtId="165" fontId="10" fillId="36" borderId="0" xfId="0" applyNumberFormat="1" applyFont="1" applyFill="1" applyAlignment="1" applyProtection="1">
      <alignment/>
      <protection/>
    </xf>
    <xf numFmtId="167" fontId="10" fillId="36" borderId="0" xfId="0" applyNumberFormat="1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165" fontId="0" fillId="37" borderId="0" xfId="0" applyNumberFormat="1" applyFill="1" applyAlignment="1" applyProtection="1">
      <alignment/>
      <protection/>
    </xf>
    <xf numFmtId="165" fontId="2" fillId="34" borderId="0" xfId="0" applyNumberFormat="1" applyFont="1" applyFill="1" applyAlignment="1" applyProtection="1">
      <alignment vertical="center"/>
      <protection/>
    </xf>
    <xf numFmtId="165" fontId="0" fillId="36" borderId="0" xfId="0" applyNumberFormat="1" applyFill="1" applyAlignment="1" applyProtection="1">
      <alignment/>
      <protection/>
    </xf>
    <xf numFmtId="0" fontId="5" fillId="38" borderId="0" xfId="0" applyFont="1" applyFill="1" applyAlignment="1" applyProtection="1">
      <alignment vertical="center" wrapText="1"/>
      <protection/>
    </xf>
    <xf numFmtId="168" fontId="6" fillId="34" borderId="0" xfId="0" applyNumberFormat="1" applyFont="1" applyFill="1" applyAlignment="1" applyProtection="1">
      <alignment vertical="center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26AE4"/>
      <rgbColor rgb="00E0DFF2"/>
      <rgbColor rgb="00BFBCE9"/>
      <rgbColor rgb="00FEFFFF"/>
      <rgbColor rgb="00F1F1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1">
      <selection activeCell="A1" sqref="A1"/>
    </sheetView>
  </sheetViews>
  <sheetFormatPr defaultColWidth="11.421875" defaultRowHeight="15"/>
  <cols>
    <col min="1" max="1" width="50.00390625" style="0" customWidth="1"/>
    <col min="2" max="4" width="13.00390625" style="0" customWidth="1"/>
    <col min="5" max="16384" width="9.140625" style="0" customWidth="1"/>
  </cols>
  <sheetData>
    <row r="1" spans="1:4" ht="30" customHeight="1">
      <c r="A1" s="5" t="s">
        <v>0</v>
      </c>
      <c r="B1" s="6" t="s">
        <v>1</v>
      </c>
      <c r="C1" s="6" t="s">
        <v>2</v>
      </c>
      <c r="D1" s="6" t="s">
        <v>3</v>
      </c>
    </row>
    <row r="2" spans="1:4" ht="19.5" customHeight="1">
      <c r="A2" s="2" t="s">
        <v>4</v>
      </c>
      <c r="B2" s="7">
        <f>B3-B4</f>
        <v>0</v>
      </c>
      <c r="C2" s="7">
        <f>C3-C4</f>
        <v>0</v>
      </c>
      <c r="D2" s="7">
        <f>D3-D4</f>
        <v>0</v>
      </c>
    </row>
    <row r="3" spans="1:4" ht="19.5" customHeight="1">
      <c r="A3" t="s">
        <v>5</v>
      </c>
      <c r="B3" s="8"/>
      <c r="C3" s="8"/>
      <c r="D3" s="8"/>
    </row>
    <row r="4" spans="1:4" ht="19.5" customHeight="1">
      <c r="A4" t="s">
        <v>6</v>
      </c>
      <c r="B4" s="8"/>
      <c r="C4" s="8"/>
      <c r="D4" s="8"/>
    </row>
    <row r="5" spans="1:4" ht="19.5" customHeight="1">
      <c r="A5" s="2" t="s">
        <v>4</v>
      </c>
      <c r="B5" s="7">
        <f>B6-B7</f>
        <v>44825</v>
      </c>
      <c r="C5" s="7">
        <f>C6-C7</f>
        <v>33000</v>
      </c>
      <c r="D5" s="7">
        <f>D6-D7</f>
        <v>22000</v>
      </c>
    </row>
    <row r="6" spans="1:4" ht="19.5" customHeight="1">
      <c r="A6" t="s">
        <v>7</v>
      </c>
      <c r="B6" s="8">
        <v>56650</v>
      </c>
      <c r="C6" s="8">
        <v>56650</v>
      </c>
      <c r="D6" s="8">
        <v>56650</v>
      </c>
    </row>
    <row r="7" spans="1:4" ht="19.5" customHeight="1">
      <c r="A7" t="s">
        <v>8</v>
      </c>
      <c r="B7" s="8">
        <v>11825</v>
      </c>
      <c r="C7" s="8">
        <v>23650</v>
      </c>
      <c r="D7" s="8">
        <v>34650</v>
      </c>
    </row>
    <row r="8" spans="1:4" ht="19.5" customHeight="1">
      <c r="A8" s="2" t="s">
        <v>9</v>
      </c>
      <c r="B8" s="7"/>
      <c r="C8" s="7"/>
      <c r="D8" s="7"/>
    </row>
    <row r="9" spans="1:4" ht="19.5" customHeight="1">
      <c r="A9" s="3" t="s">
        <v>10</v>
      </c>
      <c r="B9" s="9">
        <f>B2+B5+B8</f>
        <v>44825</v>
      </c>
      <c r="C9" s="9">
        <f>C2+C5+C8</f>
        <v>33000</v>
      </c>
      <c r="D9" s="9">
        <f>D2+D5+D8</f>
        <v>22000</v>
      </c>
    </row>
    <row r="10" spans="1:4" ht="19.5" customHeight="1">
      <c r="A10" t="s">
        <v>11</v>
      </c>
      <c r="B10" s="8"/>
      <c r="C10" s="8"/>
      <c r="D10" s="8"/>
    </row>
    <row r="11" spans="1:4" ht="19.5" customHeight="1">
      <c r="A11" t="s">
        <v>12</v>
      </c>
      <c r="B11" s="8">
        <v>0</v>
      </c>
      <c r="C11" s="8">
        <v>0</v>
      </c>
      <c r="D11" s="8">
        <v>0</v>
      </c>
    </row>
    <row r="12" spans="1:4" ht="19.5" customHeight="1">
      <c r="A12" t="s">
        <v>13</v>
      </c>
      <c r="B12" s="8">
        <v>0</v>
      </c>
      <c r="C12" s="8">
        <v>0</v>
      </c>
      <c r="D12" s="8">
        <v>772.04</v>
      </c>
    </row>
    <row r="13" spans="1:4" ht="19.5" customHeight="1">
      <c r="A13" t="s">
        <v>14</v>
      </c>
      <c r="B13" s="8">
        <v>0</v>
      </c>
      <c r="C13" s="8">
        <v>0</v>
      </c>
      <c r="D13" s="8">
        <v>0</v>
      </c>
    </row>
    <row r="14" spans="1:4" ht="19.5" customHeight="1">
      <c r="A14" t="s">
        <v>15</v>
      </c>
      <c r="B14" s="8">
        <v>0</v>
      </c>
      <c r="C14" s="8">
        <v>0</v>
      </c>
      <c r="D14" s="8">
        <v>772.04</v>
      </c>
    </row>
    <row r="15" spans="1:4" ht="19.5" customHeight="1">
      <c r="A15" t="s">
        <v>16</v>
      </c>
      <c r="B15" s="8">
        <v>0</v>
      </c>
      <c r="C15" s="8">
        <v>0</v>
      </c>
      <c r="D15" s="8">
        <v>0</v>
      </c>
    </row>
    <row r="16" spans="1:4" ht="19.5" customHeight="1">
      <c r="A16" t="s">
        <v>17</v>
      </c>
      <c r="B16" s="8">
        <v>38662.350000000006</v>
      </c>
      <c r="C16" s="8">
        <v>48452.94</v>
      </c>
      <c r="D16" s="8">
        <v>55706.56</v>
      </c>
    </row>
    <row r="17" spans="1:4" ht="19.5" customHeight="1">
      <c r="A17" s="3" t="s">
        <v>18</v>
      </c>
      <c r="B17" s="9">
        <f>B10+B11+B12+B16</f>
        <v>38662.350000000006</v>
      </c>
      <c r="C17" s="9">
        <f>C10+C11+C12+C16</f>
        <v>48452.94</v>
      </c>
      <c r="D17" s="9">
        <f>D10+D11+D12+D16</f>
        <v>56478.6</v>
      </c>
    </row>
    <row r="18" spans="1:4" ht="30" customHeight="1">
      <c r="A18" s="1" t="s">
        <v>19</v>
      </c>
      <c r="B18" s="10">
        <f>B17+B9</f>
        <v>83487.35</v>
      </c>
      <c r="C18" s="10">
        <f>C17+C9</f>
        <v>81452.94</v>
      </c>
      <c r="D18" s="10">
        <f>D17+D9</f>
        <v>78478.6</v>
      </c>
    </row>
    <row r="19" spans="2:4" ht="15">
      <c r="B19" s="8"/>
      <c r="C19" s="8"/>
      <c r="D19" s="8"/>
    </row>
    <row r="20" spans="2:4" ht="15">
      <c r="B20" s="8"/>
      <c r="C20" s="8"/>
      <c r="D20" s="8"/>
    </row>
    <row r="21" spans="2:4" ht="15">
      <c r="B21" s="4"/>
      <c r="C21" s="4"/>
      <c r="D21" s="4"/>
    </row>
    <row r="22" spans="2:4" ht="15">
      <c r="B22" s="4"/>
      <c r="C22" s="4"/>
      <c r="D22" s="4"/>
    </row>
    <row r="23" spans="2:4" ht="15">
      <c r="B23" s="4"/>
      <c r="C23" s="4"/>
      <c r="D23" s="4"/>
    </row>
    <row r="24" spans="2:4" ht="15">
      <c r="B24" s="4"/>
      <c r="C24" s="4"/>
      <c r="D24" s="4"/>
    </row>
    <row r="25" spans="2:4" ht="15">
      <c r="B25" s="4"/>
      <c r="C25" s="4"/>
      <c r="D25" s="4"/>
    </row>
    <row r="26" spans="2:4" ht="15">
      <c r="B26" s="4"/>
      <c r="C26" s="4"/>
      <c r="D26" s="4"/>
    </row>
    <row r="27" spans="2:4" ht="15">
      <c r="B27" s="4"/>
      <c r="C27" s="4"/>
      <c r="D27" s="4"/>
    </row>
    <row r="28" spans="2:4" ht="15">
      <c r="B28" s="4"/>
      <c r="C28" s="4"/>
      <c r="D28" s="4"/>
    </row>
    <row r="29" spans="2:4" ht="15">
      <c r="B29" s="4"/>
      <c r="C29" s="4"/>
      <c r="D29" s="4"/>
    </row>
    <row r="30" spans="2:4" ht="15">
      <c r="B30" s="4"/>
      <c r="C30" s="4"/>
      <c r="D30" s="4"/>
    </row>
    <row r="31" spans="2:4" ht="15">
      <c r="B31" s="4"/>
      <c r="C31" s="4"/>
      <c r="D31" s="4"/>
    </row>
    <row r="32" spans="2:4" ht="15">
      <c r="B32" s="4"/>
      <c r="C32" s="4"/>
      <c r="D32" s="4"/>
    </row>
    <row r="33" spans="2:4" ht="15">
      <c r="B33" s="4"/>
      <c r="C33" s="4"/>
      <c r="D33" s="4"/>
    </row>
    <row r="34" spans="2:4" ht="15">
      <c r="B34" s="4"/>
      <c r="C34" s="4"/>
      <c r="D34" s="4"/>
    </row>
    <row r="35" spans="2:4" ht="15">
      <c r="B35" s="4"/>
      <c r="C35" s="4"/>
      <c r="D35" s="4"/>
    </row>
    <row r="36" spans="2:4" ht="15">
      <c r="B36" s="4"/>
      <c r="C36" s="4"/>
      <c r="D36" s="4"/>
    </row>
    <row r="37" spans="2:4" ht="15">
      <c r="B37" s="4"/>
      <c r="C37" s="4"/>
      <c r="D37" s="4"/>
    </row>
    <row r="38" spans="2:4" ht="15">
      <c r="B38" s="4"/>
      <c r="C38" s="4"/>
      <c r="D38" s="4"/>
    </row>
    <row r="39" spans="2:4" ht="15">
      <c r="B39" s="4"/>
      <c r="C39" s="4"/>
      <c r="D39" s="4"/>
    </row>
    <row r="40" spans="2:4" ht="15">
      <c r="B40" s="4"/>
      <c r="C40" s="4"/>
      <c r="D40" s="4"/>
    </row>
    <row r="41" spans="2:4" ht="15">
      <c r="B41" s="4"/>
      <c r="C41" s="4"/>
      <c r="D41" s="4"/>
    </row>
    <row r="42" spans="2:4" ht="15">
      <c r="B42" s="4"/>
      <c r="C42" s="4"/>
      <c r="D42" s="4"/>
    </row>
    <row r="43" spans="2:4" ht="15">
      <c r="B43" s="4"/>
      <c r="C43" s="4"/>
      <c r="D43" s="4"/>
    </row>
    <row r="44" spans="2:4" ht="15">
      <c r="B44" s="4"/>
      <c r="C44" s="4"/>
      <c r="D44" s="4"/>
    </row>
    <row r="45" spans="2:4" ht="15">
      <c r="B45" s="4"/>
      <c r="C45" s="4"/>
      <c r="D45" s="4"/>
    </row>
    <row r="46" spans="2:4" ht="15">
      <c r="B46" s="4"/>
      <c r="C46" s="4"/>
      <c r="D46" s="4"/>
    </row>
    <row r="47" spans="2:4" ht="15">
      <c r="B47" s="4"/>
      <c r="C47" s="4"/>
      <c r="D47" s="4"/>
    </row>
    <row r="48" spans="2:4" ht="15">
      <c r="B48" s="4"/>
      <c r="C48" s="4"/>
      <c r="D48" s="4"/>
    </row>
    <row r="49" spans="2:4" ht="15">
      <c r="B49" s="4"/>
      <c r="C49" s="4"/>
      <c r="D49" s="4"/>
    </row>
    <row r="50" spans="2:4" ht="15">
      <c r="B50" s="4"/>
      <c r="C50" s="4"/>
      <c r="D50" s="4"/>
    </row>
    <row r="51" spans="2:4" ht="15">
      <c r="B51" s="4"/>
      <c r="C51" s="4"/>
      <c r="D51" s="4"/>
    </row>
    <row r="52" spans="2:4" ht="15">
      <c r="B52" s="4"/>
      <c r="C52" s="4"/>
      <c r="D52" s="4"/>
    </row>
    <row r="53" spans="2:4" ht="15">
      <c r="B53" s="4"/>
      <c r="C53" s="4"/>
      <c r="D53" s="4"/>
    </row>
    <row r="54" spans="2:4" ht="15">
      <c r="B54" s="4"/>
      <c r="C54" s="4"/>
      <c r="D54" s="4"/>
    </row>
    <row r="55" spans="2:4" ht="15">
      <c r="B55" s="4"/>
      <c r="C55" s="4"/>
      <c r="D55" s="4"/>
    </row>
    <row r="56" spans="2:4" ht="15">
      <c r="B56" s="4"/>
      <c r="C56" s="4"/>
      <c r="D56" s="4"/>
    </row>
    <row r="57" spans="2:4" ht="15">
      <c r="B57" s="4"/>
      <c r="C57" s="4"/>
      <c r="D57" s="4"/>
    </row>
    <row r="58" spans="2:4" ht="15">
      <c r="B58" s="4"/>
      <c r="C58" s="4"/>
      <c r="D58" s="4"/>
    </row>
    <row r="59" spans="2:4" ht="15">
      <c r="B59" s="4"/>
      <c r="C59" s="4"/>
      <c r="D59" s="4"/>
    </row>
    <row r="60" spans="2:4" ht="15">
      <c r="B60" s="4"/>
      <c r="C60" s="4"/>
      <c r="D60" s="4"/>
    </row>
    <row r="61" spans="2:4" ht="15">
      <c r="B61" s="4"/>
      <c r="C61" s="4"/>
      <c r="D61" s="4"/>
    </row>
    <row r="62" spans="2:4" ht="15">
      <c r="B62" s="4"/>
      <c r="C62" s="4"/>
      <c r="D62" s="4"/>
    </row>
    <row r="63" spans="2:4" ht="15">
      <c r="B63" s="4"/>
      <c r="C63" s="4"/>
      <c r="D63" s="4"/>
    </row>
    <row r="64" spans="2:4" ht="15">
      <c r="B64" s="4"/>
      <c r="C64" s="4"/>
      <c r="D64" s="4"/>
    </row>
    <row r="65" spans="2:4" ht="15">
      <c r="B65" s="4"/>
      <c r="C65" s="4"/>
      <c r="D65" s="4"/>
    </row>
    <row r="66" spans="2:4" ht="15">
      <c r="B66" s="4"/>
      <c r="C66" s="4"/>
      <c r="D66" s="4"/>
    </row>
    <row r="67" spans="2:4" ht="15">
      <c r="B67" s="4"/>
      <c r="C67" s="4"/>
      <c r="D67" s="4"/>
    </row>
    <row r="68" spans="2:4" ht="15">
      <c r="B68" s="4"/>
      <c r="C68" s="4"/>
      <c r="D68" s="4"/>
    </row>
    <row r="69" spans="2:4" ht="15">
      <c r="B69" s="4"/>
      <c r="C69" s="4"/>
      <c r="D69" s="4"/>
    </row>
    <row r="70" spans="2:4" ht="15">
      <c r="B70" s="4"/>
      <c r="C70" s="4"/>
      <c r="D70" s="4"/>
    </row>
    <row r="71" spans="2:4" ht="15">
      <c r="B71" s="4"/>
      <c r="C71" s="4"/>
      <c r="D71" s="4"/>
    </row>
    <row r="72" spans="2:4" ht="15">
      <c r="B72" s="4"/>
      <c r="C72" s="4"/>
      <c r="D72" s="4"/>
    </row>
    <row r="73" spans="2:4" ht="15">
      <c r="B73" s="4"/>
      <c r="C73" s="4"/>
      <c r="D73" s="4"/>
    </row>
    <row r="74" spans="2:4" ht="15">
      <c r="B74" s="4"/>
      <c r="C74" s="4"/>
      <c r="D74" s="4"/>
    </row>
    <row r="75" spans="2:4" ht="15">
      <c r="B75" s="4"/>
      <c r="C75" s="4"/>
      <c r="D75" s="4"/>
    </row>
    <row r="76" spans="2:4" ht="15">
      <c r="B76" s="4"/>
      <c r="C76" s="4"/>
      <c r="D76" s="4"/>
    </row>
    <row r="77" spans="2:4" ht="15">
      <c r="B77" s="4"/>
      <c r="C77" s="4"/>
      <c r="D77" s="4"/>
    </row>
    <row r="78" spans="2:4" ht="15">
      <c r="B78" s="4"/>
      <c r="C78" s="4"/>
      <c r="D78" s="4"/>
    </row>
    <row r="79" spans="2:4" ht="15">
      <c r="B79" s="4"/>
      <c r="C79" s="4"/>
      <c r="D79" s="4"/>
    </row>
    <row r="80" spans="2:4" ht="15">
      <c r="B80" s="4"/>
      <c r="C80" s="4"/>
      <c r="D80" s="4"/>
    </row>
    <row r="81" spans="2:4" ht="15">
      <c r="B81" s="4"/>
      <c r="C81" s="4"/>
      <c r="D81" s="4"/>
    </row>
    <row r="82" spans="2:4" ht="15">
      <c r="B82" s="4"/>
      <c r="C82" s="4"/>
      <c r="D82" s="4"/>
    </row>
    <row r="83" spans="2:4" ht="15">
      <c r="B83" s="4"/>
      <c r="C83" s="4"/>
      <c r="D83" s="4"/>
    </row>
    <row r="84" spans="2:4" ht="15">
      <c r="B84" s="4"/>
      <c r="C84" s="4"/>
      <c r="D84" s="4"/>
    </row>
    <row r="85" spans="2:4" ht="15">
      <c r="B85" s="4"/>
      <c r="C85" s="4"/>
      <c r="D85" s="4"/>
    </row>
    <row r="86" spans="2:4" ht="15">
      <c r="B86" s="4"/>
      <c r="C86" s="4"/>
      <c r="D86" s="4"/>
    </row>
    <row r="87" spans="2:4" ht="15">
      <c r="B87" s="4"/>
      <c r="C87" s="4"/>
      <c r="D87" s="4"/>
    </row>
    <row r="88" spans="2:4" ht="15">
      <c r="B88" s="4"/>
      <c r="C88" s="4"/>
      <c r="D88" s="4"/>
    </row>
    <row r="89" spans="2:4" ht="15">
      <c r="B89" s="4"/>
      <c r="C89" s="4"/>
      <c r="D89" s="4"/>
    </row>
    <row r="90" spans="2:4" ht="15">
      <c r="B90" s="4"/>
      <c r="C90" s="4"/>
      <c r="D90" s="4"/>
    </row>
    <row r="91" spans="2:4" ht="15">
      <c r="B91" s="4"/>
      <c r="C91" s="4"/>
      <c r="D91" s="4"/>
    </row>
    <row r="92" spans="2:4" ht="15">
      <c r="B92" s="4"/>
      <c r="C92" s="4"/>
      <c r="D92" s="4"/>
    </row>
    <row r="93" spans="2:4" ht="15">
      <c r="B93" s="4"/>
      <c r="C93" s="4"/>
      <c r="D93" s="4"/>
    </row>
    <row r="94" spans="2:4" ht="15">
      <c r="B94" s="4"/>
      <c r="C94" s="4"/>
      <c r="D94" s="4"/>
    </row>
    <row r="95" spans="2:4" ht="15">
      <c r="B95" s="4"/>
      <c r="C95" s="4"/>
      <c r="D95" s="4"/>
    </row>
    <row r="96" spans="2:4" ht="15">
      <c r="B96" s="4"/>
      <c r="C96" s="4"/>
      <c r="D96" s="4"/>
    </row>
    <row r="97" spans="2:4" ht="15">
      <c r="B97" s="4"/>
      <c r="C97" s="4"/>
      <c r="D97" s="4"/>
    </row>
    <row r="98" spans="2:4" ht="15">
      <c r="B98" s="4"/>
      <c r="C98" s="4"/>
      <c r="D98" s="4"/>
    </row>
    <row r="99" spans="2:4" ht="15">
      <c r="B99" s="4"/>
      <c r="C99" s="4"/>
      <c r="D99" s="4"/>
    </row>
    <row r="100" spans="2:4" ht="15">
      <c r="B100" s="4"/>
      <c r="C100" s="4"/>
      <c r="D100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11.421875" defaultRowHeight="15"/>
  <cols>
    <col min="1" max="1" width="30.00390625" style="0" customWidth="1"/>
    <col min="2" max="5" width="12.00390625" style="0" customWidth="1"/>
    <col min="6" max="16384" width="9.140625" style="0" customWidth="1"/>
  </cols>
  <sheetData>
    <row r="1" spans="1:7" ht="30" customHeight="1">
      <c r="A1" s="15"/>
      <c r="B1" s="19" t="s">
        <v>130</v>
      </c>
      <c r="C1" s="19" t="s">
        <v>131</v>
      </c>
      <c r="D1" s="19" t="s">
        <v>39</v>
      </c>
      <c r="E1" s="19" t="s">
        <v>40</v>
      </c>
      <c r="F1" s="43"/>
      <c r="G1" s="43"/>
    </row>
    <row r="2" spans="1:7" ht="24.75" customHeight="1">
      <c r="A2" s="17" t="s">
        <v>152</v>
      </c>
      <c r="B2" s="21"/>
      <c r="C2" s="21"/>
      <c r="D2" s="21"/>
      <c r="E2" s="21"/>
      <c r="F2" s="18"/>
      <c r="G2" s="18"/>
    </row>
    <row r="3" spans="1:7" ht="19.5" customHeight="1">
      <c r="A3" s="16" t="s">
        <v>153</v>
      </c>
      <c r="B3" s="20">
        <v>182</v>
      </c>
      <c r="C3" s="20">
        <v>3199</v>
      </c>
      <c r="D3" s="20">
        <v>3811.5</v>
      </c>
      <c r="E3" s="20">
        <v>4007.1</v>
      </c>
      <c r="F3" s="16"/>
      <c r="G3" s="16"/>
    </row>
    <row r="4" spans="1:7" ht="19.5" customHeight="1">
      <c r="A4" s="16" t="s">
        <v>51</v>
      </c>
      <c r="B4" s="20">
        <v>135</v>
      </c>
      <c r="C4" s="20">
        <v>1973</v>
      </c>
      <c r="D4" s="20">
        <v>2223</v>
      </c>
      <c r="E4" s="20">
        <v>2423</v>
      </c>
      <c r="F4" s="16"/>
      <c r="G4" s="16"/>
    </row>
    <row r="5" spans="1:7" ht="19.5" customHeight="1">
      <c r="A5" s="16" t="s">
        <v>143</v>
      </c>
      <c r="B5" s="20">
        <v>11330</v>
      </c>
      <c r="C5" s="20">
        <v>11330</v>
      </c>
      <c r="D5" s="20">
        <v>0</v>
      </c>
      <c r="E5" s="20">
        <v>0</v>
      </c>
      <c r="F5" s="16"/>
      <c r="G5" s="16"/>
    </row>
    <row r="6" spans="1:7" ht="24.75" customHeight="1">
      <c r="A6" s="17" t="s">
        <v>154</v>
      </c>
      <c r="B6" s="21">
        <v>11647</v>
      </c>
      <c r="C6" s="21">
        <v>16502</v>
      </c>
      <c r="D6" s="21">
        <v>6034.5</v>
      </c>
      <c r="E6" s="21">
        <v>6430.1</v>
      </c>
      <c r="F6" s="16"/>
      <c r="G6" s="16"/>
    </row>
    <row r="7" spans="1:7" ht="19.5" customHeight="1">
      <c r="A7" s="18"/>
      <c r="B7" s="22"/>
      <c r="C7" s="22"/>
      <c r="D7" s="22"/>
      <c r="E7" s="22"/>
      <c r="F7" s="18"/>
      <c r="G7" s="18"/>
    </row>
    <row r="8" spans="1:7" ht="24.75" customHeight="1">
      <c r="A8" s="17" t="s">
        <v>155</v>
      </c>
      <c r="B8" s="21"/>
      <c r="C8" s="21"/>
      <c r="D8" s="21"/>
      <c r="E8" s="21"/>
      <c r="F8" s="18"/>
      <c r="G8" s="18"/>
    </row>
    <row r="9" spans="1:7" ht="19.5" customHeight="1">
      <c r="A9" s="16" t="s">
        <v>156</v>
      </c>
      <c r="B9" s="20">
        <v>520</v>
      </c>
      <c r="C9" s="20">
        <v>9140</v>
      </c>
      <c r="D9" s="20">
        <v>10890</v>
      </c>
      <c r="E9" s="20">
        <v>11450</v>
      </c>
      <c r="F9" s="16"/>
      <c r="G9" s="16"/>
    </row>
    <row r="10" spans="1:7" ht="24.75" customHeight="1">
      <c r="A10" s="17" t="s">
        <v>157</v>
      </c>
      <c r="B10" s="21">
        <v>520</v>
      </c>
      <c r="C10" s="21">
        <v>9140</v>
      </c>
      <c r="D10" s="21">
        <v>10890</v>
      </c>
      <c r="E10" s="21">
        <v>11450</v>
      </c>
      <c r="F10" s="16"/>
      <c r="G10" s="16"/>
    </row>
    <row r="11" spans="1:7" ht="19.5" customHeight="1">
      <c r="A11" s="18"/>
      <c r="B11" s="22"/>
      <c r="C11" s="22"/>
      <c r="D11" s="22"/>
      <c r="E11" s="22"/>
      <c r="F11" s="18"/>
      <c r="G11" s="18"/>
    </row>
    <row r="12" spans="1:7" ht="24.75" customHeight="1">
      <c r="A12" s="17" t="s">
        <v>158</v>
      </c>
      <c r="B12" s="21">
        <f>B10-B6</f>
        <v>-11127</v>
      </c>
      <c r="C12" s="21">
        <f>C10-C6</f>
        <v>-7362</v>
      </c>
      <c r="D12" s="21">
        <f>D10-D6</f>
        <v>4855.5</v>
      </c>
      <c r="E12" s="21">
        <f>E10-E6</f>
        <v>5019.9</v>
      </c>
      <c r="F12" s="18"/>
      <c r="G12" s="18"/>
    </row>
    <row r="13" spans="1:7" ht="19.5" customHeight="1">
      <c r="A13" s="18"/>
      <c r="B13" s="22"/>
      <c r="C13" s="22"/>
      <c r="D13" s="22"/>
      <c r="E13" s="22"/>
      <c r="F13" s="18"/>
      <c r="G13" s="18"/>
    </row>
    <row r="14" spans="1:7" ht="19.5" customHeight="1">
      <c r="A14" s="18"/>
      <c r="B14" s="22"/>
      <c r="C14" s="22"/>
      <c r="D14" s="22"/>
      <c r="E14" s="22"/>
      <c r="F14" s="18"/>
      <c r="G14" s="18"/>
    </row>
    <row r="15" spans="1:7" ht="19.5" customHeight="1">
      <c r="A15" s="18"/>
      <c r="B15" s="22"/>
      <c r="C15" s="22"/>
      <c r="D15" s="22"/>
      <c r="E15" s="22"/>
      <c r="F15" s="18"/>
      <c r="G15" s="18"/>
    </row>
    <row r="16" spans="1:7" ht="19.5" customHeight="1">
      <c r="A16" s="18"/>
      <c r="B16" s="22"/>
      <c r="C16" s="22"/>
      <c r="D16" s="22"/>
      <c r="E16" s="22"/>
      <c r="F16" s="18"/>
      <c r="G16" s="18"/>
    </row>
    <row r="17" spans="1:7" ht="19.5" customHeight="1">
      <c r="A17" s="18"/>
      <c r="B17" s="22"/>
      <c r="C17" s="22"/>
      <c r="D17" s="22"/>
      <c r="E17" s="22"/>
      <c r="F17" s="18"/>
      <c r="G17" s="18"/>
    </row>
    <row r="18" spans="1:7" ht="19.5" customHeight="1">
      <c r="A18" s="18"/>
      <c r="B18" s="22"/>
      <c r="C18" s="22"/>
      <c r="D18" s="22"/>
      <c r="E18" s="22"/>
      <c r="F18" s="18"/>
      <c r="G18" s="18"/>
    </row>
    <row r="19" spans="1:7" ht="19.5" customHeight="1">
      <c r="A19" s="18"/>
      <c r="B19" s="22"/>
      <c r="C19" s="22"/>
      <c r="D19" s="22"/>
      <c r="E19" s="22"/>
      <c r="F19" s="18"/>
      <c r="G19" s="18"/>
    </row>
    <row r="20" spans="1:7" ht="19.5" customHeight="1">
      <c r="A20" s="18"/>
      <c r="B20" s="22"/>
      <c r="C20" s="22"/>
      <c r="D20" s="22"/>
      <c r="E20" s="22"/>
      <c r="F20" s="18"/>
      <c r="G20" s="18"/>
    </row>
    <row r="21" spans="1:7" ht="15">
      <c r="A21" s="18"/>
      <c r="B21" s="22"/>
      <c r="C21" s="22"/>
      <c r="D21" s="22"/>
      <c r="E21" s="22"/>
      <c r="F21" s="18"/>
      <c r="G21" s="18"/>
    </row>
    <row r="22" spans="1:7" ht="15">
      <c r="A22" s="18"/>
      <c r="B22" s="22"/>
      <c r="C22" s="22"/>
      <c r="D22" s="22"/>
      <c r="E22" s="22"/>
      <c r="F22" s="18"/>
      <c r="G22" s="18"/>
    </row>
    <row r="23" spans="1:7" ht="15">
      <c r="A23" s="18"/>
      <c r="B23" s="22"/>
      <c r="C23" s="22"/>
      <c r="D23" s="22"/>
      <c r="E23" s="22"/>
      <c r="F23" s="18"/>
      <c r="G23" s="18"/>
    </row>
    <row r="24" spans="1:7" ht="15">
      <c r="A24" s="18"/>
      <c r="B24" s="22"/>
      <c r="C24" s="22"/>
      <c r="D24" s="22"/>
      <c r="E24" s="22"/>
      <c r="F24" s="18"/>
      <c r="G24" s="18"/>
    </row>
    <row r="25" spans="1:7" ht="15">
      <c r="A25" s="18"/>
      <c r="B25" s="22"/>
      <c r="C25" s="22"/>
      <c r="D25" s="22"/>
      <c r="E25" s="22"/>
      <c r="F25" s="18"/>
      <c r="G25" s="18"/>
    </row>
    <row r="26" spans="1:7" ht="15">
      <c r="A26" s="18"/>
      <c r="B26" s="22"/>
      <c r="C26" s="22"/>
      <c r="D26" s="22"/>
      <c r="E26" s="22"/>
      <c r="F26" s="18"/>
      <c r="G26" s="18"/>
    </row>
    <row r="27" spans="1:7" ht="15">
      <c r="A27" s="18"/>
      <c r="B27" s="22"/>
      <c r="C27" s="22"/>
      <c r="D27" s="22"/>
      <c r="E27" s="22"/>
      <c r="F27" s="18"/>
      <c r="G27" s="18"/>
    </row>
    <row r="28" spans="1:7" ht="15">
      <c r="A28" s="18"/>
      <c r="B28" s="22"/>
      <c r="C28" s="22"/>
      <c r="D28" s="22"/>
      <c r="E28" s="22"/>
      <c r="F28" s="18"/>
      <c r="G28" s="18"/>
    </row>
    <row r="29" spans="1:7" ht="15">
      <c r="A29" s="18"/>
      <c r="B29" s="22"/>
      <c r="C29" s="22"/>
      <c r="D29" s="22"/>
      <c r="E29" s="22"/>
      <c r="F29" s="18"/>
      <c r="G29" s="18"/>
    </row>
    <row r="30" spans="1:7" ht="15">
      <c r="A30" s="18"/>
      <c r="B30" s="22"/>
      <c r="C30" s="22"/>
      <c r="D30" s="22"/>
      <c r="E30" s="22"/>
      <c r="F30" s="18"/>
      <c r="G30" s="18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11.421875" defaultRowHeight="15"/>
  <cols>
    <col min="1" max="1" width="30.00390625" style="0" customWidth="1"/>
    <col min="2" max="5" width="12.00390625" style="0" customWidth="1"/>
    <col min="6" max="16384" width="9.140625" style="0" customWidth="1"/>
  </cols>
  <sheetData>
    <row r="1" spans="1:7" ht="30" customHeight="1">
      <c r="A1" s="15"/>
      <c r="B1" s="19" t="s">
        <v>130</v>
      </c>
      <c r="C1" s="19" t="s">
        <v>131</v>
      </c>
      <c r="D1" s="19" t="s">
        <v>39</v>
      </c>
      <c r="E1" s="19" t="s">
        <v>40</v>
      </c>
      <c r="F1" s="43"/>
      <c r="G1" s="43"/>
    </row>
    <row r="2" spans="1:7" ht="24.75" customHeight="1">
      <c r="A2" s="17" t="s">
        <v>159</v>
      </c>
      <c r="B2" s="21"/>
      <c r="C2" s="21"/>
      <c r="D2" s="21"/>
      <c r="E2" s="21"/>
      <c r="F2" s="18"/>
      <c r="G2" s="18"/>
    </row>
    <row r="3" spans="1:7" ht="19.5" customHeight="1">
      <c r="A3" s="29" t="s">
        <v>160</v>
      </c>
      <c r="B3" s="30">
        <v>0</v>
      </c>
      <c r="C3" s="30">
        <v>0</v>
      </c>
      <c r="D3" s="30">
        <v>0</v>
      </c>
      <c r="E3" s="30">
        <v>772.04</v>
      </c>
      <c r="F3" s="18"/>
      <c r="G3" s="18"/>
    </row>
    <row r="4" spans="1:7" ht="19.5" customHeight="1">
      <c r="A4" s="16" t="s">
        <v>161</v>
      </c>
      <c r="B4" s="20">
        <v>0</v>
      </c>
      <c r="C4" s="20">
        <v>0</v>
      </c>
      <c r="D4" s="20">
        <v>0</v>
      </c>
      <c r="E4" s="20">
        <v>772.04</v>
      </c>
      <c r="F4" s="16"/>
      <c r="G4" s="16"/>
    </row>
    <row r="5" spans="1:7" ht="24.75" customHeight="1">
      <c r="A5" s="17" t="s">
        <v>162</v>
      </c>
      <c r="B5" s="21">
        <f>SUM(B3:B3)</f>
        <v>0</v>
      </c>
      <c r="C5" s="21">
        <f>SUM(C3:C3)</f>
        <v>0</v>
      </c>
      <c r="D5" s="21">
        <f>SUM(D3:D3)</f>
        <v>0</v>
      </c>
      <c r="E5" s="21">
        <f>SUM(E3:E3)</f>
        <v>772.04</v>
      </c>
      <c r="F5" s="18"/>
      <c r="G5" s="18"/>
    </row>
    <row r="6" spans="1:7" ht="19.5" customHeight="1">
      <c r="A6" s="18"/>
      <c r="B6" s="22"/>
      <c r="C6" s="22"/>
      <c r="D6" s="22"/>
      <c r="E6" s="22"/>
      <c r="F6" s="18"/>
      <c r="G6" s="18"/>
    </row>
    <row r="7" spans="1:7" ht="24.75" customHeight="1">
      <c r="A7" s="17" t="s">
        <v>163</v>
      </c>
      <c r="B7" s="21"/>
      <c r="C7" s="21"/>
      <c r="D7" s="21"/>
      <c r="E7" s="21"/>
      <c r="F7" s="18"/>
      <c r="G7" s="18"/>
    </row>
    <row r="8" spans="1:7" ht="19.5" customHeight="1">
      <c r="A8" s="16" t="s">
        <v>28</v>
      </c>
      <c r="B8" s="20">
        <v>2002</v>
      </c>
      <c r="C8" s="20">
        <v>3811.5</v>
      </c>
      <c r="D8" s="20">
        <v>3811.5</v>
      </c>
      <c r="E8" s="20">
        <v>4027.1</v>
      </c>
      <c r="F8" s="16"/>
      <c r="G8" s="16"/>
    </row>
    <row r="9" spans="1:7" ht="19.5" customHeight="1">
      <c r="A9" s="29" t="s">
        <v>29</v>
      </c>
      <c r="B9" s="30">
        <v>693.48</v>
      </c>
      <c r="C9" s="30">
        <v>8618.32</v>
      </c>
      <c r="D9" s="30">
        <v>5092.15</v>
      </c>
      <c r="E9" s="30">
        <v>4943.32</v>
      </c>
      <c r="F9" s="18"/>
      <c r="G9" s="18"/>
    </row>
    <row r="10" spans="1:7" ht="19.5" customHeight="1">
      <c r="A10" s="16" t="s">
        <v>164</v>
      </c>
      <c r="B10" s="20">
        <v>0</v>
      </c>
      <c r="C10" s="20">
        <v>1970</v>
      </c>
      <c r="D10" s="20">
        <v>2102.5</v>
      </c>
      <c r="E10" s="20">
        <v>2169.4</v>
      </c>
      <c r="F10" s="16"/>
      <c r="G10" s="16"/>
    </row>
    <row r="11" spans="1:7" ht="19.5" customHeight="1">
      <c r="A11" s="16" t="s">
        <v>165</v>
      </c>
      <c r="B11" s="20">
        <v>0</v>
      </c>
      <c r="C11" s="20">
        <v>1428.5</v>
      </c>
      <c r="D11" s="20">
        <v>215.73</v>
      </c>
      <c r="E11" s="20">
        <v>0</v>
      </c>
      <c r="F11" s="16"/>
      <c r="G11" s="16"/>
    </row>
    <row r="12" spans="1:7" ht="19.5" customHeight="1">
      <c r="A12" s="16" t="s">
        <v>166</v>
      </c>
      <c r="B12" s="20">
        <v>693.48</v>
      </c>
      <c r="C12" s="20">
        <v>5219.82</v>
      </c>
      <c r="D12" s="20">
        <v>2773.92</v>
      </c>
      <c r="E12" s="20">
        <v>2773.92</v>
      </c>
      <c r="F12" s="16"/>
      <c r="G12" s="16"/>
    </row>
    <row r="13" spans="1:7" ht="24.75" customHeight="1">
      <c r="A13" s="17" t="s">
        <v>167</v>
      </c>
      <c r="B13" s="21">
        <f>SUM(B8:B9)</f>
        <v>2695.48</v>
      </c>
      <c r="C13" s="21">
        <f>SUM(C8:C9)</f>
        <v>12429.82</v>
      </c>
      <c r="D13" s="21">
        <f>SUM(D8:D9)</f>
        <v>8903.65</v>
      </c>
      <c r="E13" s="21">
        <f>SUM(E8:E9)</f>
        <v>8970.42</v>
      </c>
      <c r="F13" s="18"/>
      <c r="G13" s="18"/>
    </row>
    <row r="14" spans="1:7" ht="19.5" customHeight="1">
      <c r="A14" s="18"/>
      <c r="B14" s="22"/>
      <c r="C14" s="22"/>
      <c r="D14" s="22"/>
      <c r="E14" s="22"/>
      <c r="F14" s="18"/>
      <c r="G14" s="18"/>
    </row>
    <row r="15" spans="1:7" ht="24.75" customHeight="1">
      <c r="A15" s="17" t="s">
        <v>168</v>
      </c>
      <c r="B15" s="21">
        <f>B5-B13</f>
        <v>-2695.48</v>
      </c>
      <c r="C15" s="21">
        <f>C5-C13</f>
        <v>-12429.82</v>
      </c>
      <c r="D15" s="21">
        <f>D5-D13</f>
        <v>-8903.65</v>
      </c>
      <c r="E15" s="21">
        <f>E5-E13</f>
        <v>-8198.380000000001</v>
      </c>
      <c r="F15" s="18"/>
      <c r="G15" s="18"/>
    </row>
    <row r="16" spans="1:7" ht="24.75" customHeight="1">
      <c r="A16" s="17" t="s">
        <v>169</v>
      </c>
      <c r="B16" s="21">
        <f>B15</f>
        <v>-2695.48</v>
      </c>
      <c r="C16" s="21">
        <f>C15</f>
        <v>-12429.82</v>
      </c>
      <c r="D16" s="21">
        <f>D15-C15</f>
        <v>3526.17</v>
      </c>
      <c r="E16" s="21">
        <f>E15-D15</f>
        <v>705.2699999999986</v>
      </c>
      <c r="F16" s="18"/>
      <c r="G16" s="18"/>
    </row>
    <row r="17" spans="1:7" ht="19.5" customHeight="1">
      <c r="A17" s="18"/>
      <c r="B17" s="22"/>
      <c r="C17" s="22"/>
      <c r="D17" s="22"/>
      <c r="E17" s="22"/>
      <c r="F17" s="18"/>
      <c r="G17" s="18"/>
    </row>
    <row r="18" spans="1:7" ht="19.5" customHeight="1">
      <c r="A18" s="18"/>
      <c r="B18" s="22"/>
      <c r="C18" s="22"/>
      <c r="D18" s="22"/>
      <c r="E18" s="22"/>
      <c r="F18" s="18"/>
      <c r="G18" s="18"/>
    </row>
    <row r="19" spans="1:7" ht="19.5" customHeight="1">
      <c r="A19" s="18"/>
      <c r="B19" s="22"/>
      <c r="C19" s="22"/>
      <c r="D19" s="22"/>
      <c r="E19" s="22"/>
      <c r="F19" s="18"/>
      <c r="G19" s="18"/>
    </row>
    <row r="20" spans="1:7" ht="19.5" customHeight="1">
      <c r="A20" s="18"/>
      <c r="B20" s="22"/>
      <c r="C20" s="22"/>
      <c r="D20" s="22"/>
      <c r="E20" s="22"/>
      <c r="F20" s="18"/>
      <c r="G20" s="18"/>
    </row>
    <row r="21" spans="1:7" ht="15">
      <c r="A21" s="18"/>
      <c r="B21" s="22"/>
      <c r="C21" s="22"/>
      <c r="D21" s="22"/>
      <c r="E21" s="22"/>
      <c r="F21" s="18"/>
      <c r="G21" s="18"/>
    </row>
    <row r="22" spans="1:7" ht="15">
      <c r="A22" s="18"/>
      <c r="B22" s="22"/>
      <c r="C22" s="22"/>
      <c r="D22" s="22"/>
      <c r="E22" s="22"/>
      <c r="F22" s="18"/>
      <c r="G22" s="18"/>
    </row>
    <row r="23" spans="1:7" ht="15">
      <c r="A23" s="18"/>
      <c r="B23" s="22"/>
      <c r="C23" s="22"/>
      <c r="D23" s="22"/>
      <c r="E23" s="22"/>
      <c r="F23" s="18"/>
      <c r="G23" s="18"/>
    </row>
    <row r="24" spans="1:7" ht="15">
      <c r="A24" s="18"/>
      <c r="B24" s="22"/>
      <c r="C24" s="22"/>
      <c r="D24" s="22"/>
      <c r="E24" s="22"/>
      <c r="F24" s="18"/>
      <c r="G24" s="18"/>
    </row>
    <row r="25" spans="1:7" ht="15">
      <c r="A25" s="18"/>
      <c r="B25" s="22"/>
      <c r="C25" s="22"/>
      <c r="D25" s="22"/>
      <c r="E25" s="22"/>
      <c r="F25" s="18"/>
      <c r="G25" s="18"/>
    </row>
    <row r="26" spans="1:7" ht="15">
      <c r="A26" s="18"/>
      <c r="B26" s="22"/>
      <c r="C26" s="22"/>
      <c r="D26" s="22"/>
      <c r="E26" s="22"/>
      <c r="F26" s="18"/>
      <c r="G26" s="18"/>
    </row>
    <row r="27" spans="1:7" ht="15">
      <c r="A27" s="18"/>
      <c r="B27" s="22"/>
      <c r="C27" s="22"/>
      <c r="D27" s="22"/>
      <c r="E27" s="22"/>
      <c r="F27" s="18"/>
      <c r="G27" s="18"/>
    </row>
    <row r="28" spans="1:7" ht="15">
      <c r="A28" s="18"/>
      <c r="B28" s="22"/>
      <c r="C28" s="22"/>
      <c r="D28" s="22"/>
      <c r="E28" s="22"/>
      <c r="F28" s="18"/>
      <c r="G28" s="18"/>
    </row>
    <row r="29" spans="1:7" ht="15">
      <c r="A29" s="18"/>
      <c r="B29" s="22"/>
      <c r="C29" s="22"/>
      <c r="D29" s="22"/>
      <c r="E29" s="22"/>
      <c r="F29" s="18"/>
      <c r="G29" s="18"/>
    </row>
    <row r="30" spans="1:7" ht="15">
      <c r="A30" s="18"/>
      <c r="B30" s="22"/>
      <c r="C30" s="22"/>
      <c r="D30" s="22"/>
      <c r="E30" s="22"/>
      <c r="F30" s="18"/>
      <c r="G30" s="18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11.421875" defaultRowHeight="15"/>
  <cols>
    <col min="1" max="1" width="30.00390625" style="0" customWidth="1"/>
    <col min="2" max="5" width="12.00390625" style="0" customWidth="1"/>
    <col min="6" max="16384" width="9.140625" style="0" customWidth="1"/>
  </cols>
  <sheetData>
    <row r="1" spans="1:7" ht="30" customHeight="1">
      <c r="A1" s="15"/>
      <c r="B1" s="19" t="s">
        <v>130</v>
      </c>
      <c r="C1" s="19" t="s">
        <v>131</v>
      </c>
      <c r="D1" s="19" t="s">
        <v>39</v>
      </c>
      <c r="E1" s="19" t="s">
        <v>40</v>
      </c>
      <c r="F1" s="43"/>
      <c r="G1" s="43"/>
    </row>
    <row r="2" spans="1:7" ht="24.75" customHeight="1">
      <c r="A2" s="17" t="s">
        <v>170</v>
      </c>
      <c r="B2" s="21"/>
      <c r="C2" s="21"/>
      <c r="D2" s="21"/>
      <c r="E2" s="21"/>
      <c r="F2" s="18"/>
      <c r="G2" s="18"/>
    </row>
    <row r="3" spans="1:7" ht="19.5" customHeight="1">
      <c r="A3" s="16" t="s">
        <v>171</v>
      </c>
      <c r="B3" s="20">
        <v>30000</v>
      </c>
      <c r="C3" s="20">
        <v>30000</v>
      </c>
      <c r="D3" s="20">
        <v>0</v>
      </c>
      <c r="E3" s="20">
        <v>0</v>
      </c>
      <c r="F3" s="16"/>
      <c r="G3" s="16"/>
    </row>
    <row r="4" spans="1:7" ht="19.5" customHeight="1">
      <c r="A4" s="16" t="s">
        <v>172</v>
      </c>
      <c r="B4" s="20">
        <v>40000</v>
      </c>
      <c r="C4" s="20">
        <v>40000</v>
      </c>
      <c r="D4" s="20">
        <v>0</v>
      </c>
      <c r="E4" s="20">
        <v>0</v>
      </c>
      <c r="F4" s="16"/>
      <c r="G4" s="16"/>
    </row>
    <row r="5" spans="1:7" ht="19.5" customHeight="1">
      <c r="A5" s="16" t="s">
        <v>173</v>
      </c>
      <c r="B5" s="20">
        <v>412.5200000000003</v>
      </c>
      <c r="C5" s="20">
        <v>19919.86</v>
      </c>
      <c r="D5" s="20">
        <v>21142.309999999998</v>
      </c>
      <c r="E5" s="20">
        <v>15942.39</v>
      </c>
      <c r="F5" s="16"/>
      <c r="G5" s="16"/>
    </row>
    <row r="6" spans="1:7" ht="24.75" customHeight="1">
      <c r="A6" s="17" t="s">
        <v>167</v>
      </c>
      <c r="B6" s="21">
        <f>SUM(B3:B5)</f>
        <v>70412.52</v>
      </c>
      <c r="C6" s="21">
        <f>SUM(C3:C5)</f>
        <v>89919.86</v>
      </c>
      <c r="D6" s="21">
        <f>SUM(D3:D5)</f>
        <v>21142.309999999998</v>
      </c>
      <c r="E6" s="21">
        <f>SUM(E3:E5)</f>
        <v>15942.39</v>
      </c>
      <c r="F6" s="18"/>
      <c r="G6" s="18"/>
    </row>
    <row r="7" spans="1:7" ht="19.5" customHeight="1">
      <c r="A7" s="18"/>
      <c r="B7" s="22"/>
      <c r="C7" s="22"/>
      <c r="D7" s="22"/>
      <c r="E7" s="22"/>
      <c r="F7" s="18"/>
      <c r="G7" s="18"/>
    </row>
    <row r="8" spans="1:7" ht="24.75" customHeight="1">
      <c r="A8" s="17" t="s">
        <v>174</v>
      </c>
      <c r="B8" s="21"/>
      <c r="C8" s="21"/>
      <c r="D8" s="21"/>
      <c r="E8" s="21"/>
      <c r="F8" s="18"/>
      <c r="G8" s="18"/>
    </row>
    <row r="9" spans="1:7" ht="19.5" customHeight="1">
      <c r="A9" s="16" t="s">
        <v>175</v>
      </c>
      <c r="B9" s="20">
        <v>56650</v>
      </c>
      <c r="C9" s="20">
        <v>56650</v>
      </c>
      <c r="D9" s="20">
        <v>0</v>
      </c>
      <c r="E9" s="20">
        <v>0</v>
      </c>
      <c r="F9" s="16"/>
      <c r="G9" s="16"/>
    </row>
    <row r="10" spans="1:7" ht="19.5" customHeight="1">
      <c r="A10" s="16" t="s">
        <v>176</v>
      </c>
      <c r="B10" s="20">
        <v>0</v>
      </c>
      <c r="C10" s="20">
        <v>7037.33</v>
      </c>
      <c r="D10" s="20">
        <v>7825.55</v>
      </c>
      <c r="E10" s="20">
        <v>7983.5</v>
      </c>
      <c r="F10" s="16"/>
      <c r="G10" s="16"/>
    </row>
    <row r="11" spans="1:7" ht="24.75" customHeight="1">
      <c r="A11" s="17" t="s">
        <v>177</v>
      </c>
      <c r="B11" s="21">
        <f>SUM(B9:B10)</f>
        <v>56650</v>
      </c>
      <c r="C11" s="21">
        <f>SUM(C9:C10)</f>
        <v>63687.33</v>
      </c>
      <c r="D11" s="21">
        <f>SUM(D9:D10)</f>
        <v>7825.55</v>
      </c>
      <c r="E11" s="21">
        <f>SUM(E9:E10)</f>
        <v>7983.5</v>
      </c>
      <c r="F11" s="18"/>
      <c r="G11" s="18"/>
    </row>
    <row r="12" spans="1:7" ht="19.5" customHeight="1">
      <c r="A12" s="18"/>
      <c r="B12" s="22"/>
      <c r="C12" s="22"/>
      <c r="D12" s="22"/>
      <c r="E12" s="22"/>
      <c r="F12" s="18"/>
      <c r="G12" s="18"/>
    </row>
    <row r="13" spans="1:7" ht="24.75" customHeight="1">
      <c r="A13" s="17" t="s">
        <v>178</v>
      </c>
      <c r="B13" s="21">
        <f>B6-B11</f>
        <v>13762.520000000004</v>
      </c>
      <c r="C13" s="21">
        <f>C6-C11</f>
        <v>26232.53</v>
      </c>
      <c r="D13" s="21">
        <f>D6-D11</f>
        <v>13316.759999999998</v>
      </c>
      <c r="E13" s="21">
        <f>E6-E11</f>
        <v>7958.889999999999</v>
      </c>
      <c r="F13" s="18"/>
      <c r="G13" s="18"/>
    </row>
    <row r="14" spans="1:7" ht="19.5" customHeight="1">
      <c r="A14" s="18"/>
      <c r="B14" s="22"/>
      <c r="C14" s="22"/>
      <c r="D14" s="22"/>
      <c r="E14" s="22"/>
      <c r="F14" s="18"/>
      <c r="G14" s="18"/>
    </row>
    <row r="15" spans="1:7" ht="19.5" customHeight="1">
      <c r="A15" s="18"/>
      <c r="B15" s="22"/>
      <c r="C15" s="22"/>
      <c r="D15" s="22"/>
      <c r="E15" s="22"/>
      <c r="F15" s="18"/>
      <c r="G15" s="18"/>
    </row>
    <row r="16" spans="1:7" ht="19.5" customHeight="1">
      <c r="A16" s="18"/>
      <c r="B16" s="22"/>
      <c r="C16" s="22"/>
      <c r="D16" s="22"/>
      <c r="E16" s="22"/>
      <c r="F16" s="18"/>
      <c r="G16" s="18"/>
    </row>
    <row r="17" spans="1:7" ht="19.5" customHeight="1">
      <c r="A17" s="18"/>
      <c r="B17" s="22"/>
      <c r="C17" s="22"/>
      <c r="D17" s="22"/>
      <c r="E17" s="22"/>
      <c r="F17" s="18"/>
      <c r="G17" s="18"/>
    </row>
    <row r="18" spans="1:7" ht="19.5" customHeight="1">
      <c r="A18" s="18"/>
      <c r="B18" s="22"/>
      <c r="C18" s="22"/>
      <c r="D18" s="22"/>
      <c r="E18" s="22"/>
      <c r="F18" s="18"/>
      <c r="G18" s="18"/>
    </row>
    <row r="19" spans="1:7" ht="19.5" customHeight="1">
      <c r="A19" s="18"/>
      <c r="B19" s="22"/>
      <c r="C19" s="22"/>
      <c r="D19" s="22"/>
      <c r="E19" s="22"/>
      <c r="F19" s="18"/>
      <c r="G19" s="18"/>
    </row>
    <row r="20" spans="1:7" ht="19.5" customHeight="1">
      <c r="A20" s="18"/>
      <c r="B20" s="22"/>
      <c r="C20" s="22"/>
      <c r="D20" s="22"/>
      <c r="E20" s="22"/>
      <c r="F20" s="18"/>
      <c r="G20" s="18"/>
    </row>
    <row r="21" spans="1:7" ht="15">
      <c r="A21" s="18"/>
      <c r="B21" s="22"/>
      <c r="C21" s="22"/>
      <c r="D21" s="22"/>
      <c r="E21" s="22"/>
      <c r="F21" s="18"/>
      <c r="G21" s="18"/>
    </row>
    <row r="22" spans="1:7" ht="15">
      <c r="A22" s="18"/>
      <c r="B22" s="22"/>
      <c r="C22" s="22"/>
      <c r="D22" s="22"/>
      <c r="E22" s="22"/>
      <c r="F22" s="18"/>
      <c r="G22" s="18"/>
    </row>
    <row r="23" spans="1:7" ht="15">
      <c r="A23" s="18"/>
      <c r="B23" s="22"/>
      <c r="C23" s="22"/>
      <c r="D23" s="22"/>
      <c r="E23" s="22"/>
      <c r="F23" s="18"/>
      <c r="G23" s="18"/>
    </row>
    <row r="24" spans="1:7" ht="15">
      <c r="A24" s="18"/>
      <c r="B24" s="22"/>
      <c r="C24" s="22"/>
      <c r="D24" s="22"/>
      <c r="E24" s="22"/>
      <c r="F24" s="18"/>
      <c r="G24" s="18"/>
    </row>
    <row r="25" spans="1:7" ht="15">
      <c r="A25" s="18"/>
      <c r="B25" s="22"/>
      <c r="C25" s="22"/>
      <c r="D25" s="22"/>
      <c r="E25" s="22"/>
      <c r="F25" s="18"/>
      <c r="G25" s="18"/>
    </row>
    <row r="26" spans="1:7" ht="15">
      <c r="A26" s="18"/>
      <c r="B26" s="22"/>
      <c r="C26" s="22"/>
      <c r="D26" s="22"/>
      <c r="E26" s="22"/>
      <c r="F26" s="18"/>
      <c r="G26" s="18"/>
    </row>
    <row r="27" spans="1:7" ht="15">
      <c r="A27" s="18"/>
      <c r="B27" s="22"/>
      <c r="C27" s="22"/>
      <c r="D27" s="22"/>
      <c r="E27" s="22"/>
      <c r="F27" s="18"/>
      <c r="G27" s="18"/>
    </row>
    <row r="28" spans="1:7" ht="15">
      <c r="A28" s="18"/>
      <c r="B28" s="22"/>
      <c r="C28" s="22"/>
      <c r="D28" s="22"/>
      <c r="E28" s="22"/>
      <c r="F28" s="18"/>
      <c r="G28" s="18"/>
    </row>
    <row r="29" spans="1:7" ht="15">
      <c r="A29" s="18"/>
      <c r="B29" s="22"/>
      <c r="C29" s="22"/>
      <c r="D29" s="22"/>
      <c r="E29" s="22"/>
      <c r="F29" s="18"/>
      <c r="G29" s="18"/>
    </row>
    <row r="30" spans="1:7" ht="15">
      <c r="A30" s="18"/>
      <c r="B30" s="22"/>
      <c r="C30" s="22"/>
      <c r="D30" s="22"/>
      <c r="E30" s="22"/>
      <c r="F30" s="18"/>
      <c r="G30" s="18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11.421875" defaultRowHeight="15"/>
  <cols>
    <col min="1" max="1" width="30.00390625" style="0" customWidth="1"/>
    <col min="2" max="5" width="12.00390625" style="0" customWidth="1"/>
    <col min="6" max="16384" width="9.140625" style="0" customWidth="1"/>
  </cols>
  <sheetData>
    <row r="1" spans="1:7" ht="30" customHeight="1">
      <c r="A1" s="15"/>
      <c r="B1" s="19" t="s">
        <v>130</v>
      </c>
      <c r="C1" s="19" t="s">
        <v>131</v>
      </c>
      <c r="D1" s="19" t="s">
        <v>39</v>
      </c>
      <c r="E1" s="19" t="s">
        <v>40</v>
      </c>
      <c r="F1" s="43"/>
      <c r="G1" s="43"/>
    </row>
    <row r="2" spans="1:7" ht="24.75" customHeight="1">
      <c r="A2" s="17" t="s">
        <v>170</v>
      </c>
      <c r="B2" s="21"/>
      <c r="C2" s="21"/>
      <c r="D2" s="21"/>
      <c r="E2" s="21"/>
      <c r="F2" s="18"/>
      <c r="G2" s="18"/>
    </row>
    <row r="3" spans="1:7" ht="19.5" customHeight="1">
      <c r="A3" s="16" t="s">
        <v>173</v>
      </c>
      <c r="B3" s="20">
        <v>412.5200000000003</v>
      </c>
      <c r="C3" s="20">
        <v>19919.86</v>
      </c>
      <c r="D3" s="20">
        <v>21142.309999999998</v>
      </c>
      <c r="E3" s="20">
        <v>15942.39</v>
      </c>
      <c r="F3" s="16"/>
      <c r="G3" s="16"/>
    </row>
    <row r="4" spans="1:7" ht="19.5" customHeight="1">
      <c r="A4" s="16" t="s">
        <v>171</v>
      </c>
      <c r="B4" s="20">
        <v>30000</v>
      </c>
      <c r="C4" s="20">
        <v>30000</v>
      </c>
      <c r="D4" s="20">
        <v>0</v>
      </c>
      <c r="E4" s="20">
        <v>0</v>
      </c>
      <c r="F4" s="16"/>
      <c r="G4" s="16"/>
    </row>
    <row r="5" spans="1:7" ht="19.5" customHeight="1">
      <c r="A5" s="16" t="s">
        <v>172</v>
      </c>
      <c r="B5" s="20">
        <v>40000</v>
      </c>
      <c r="C5" s="20">
        <v>40000</v>
      </c>
      <c r="D5" s="20">
        <v>0</v>
      </c>
      <c r="E5" s="20">
        <v>0</v>
      </c>
      <c r="F5" s="16"/>
      <c r="G5" s="16"/>
    </row>
    <row r="6" spans="1:7" ht="24.75" customHeight="1">
      <c r="A6" s="17" t="s">
        <v>167</v>
      </c>
      <c r="B6" s="21">
        <f>SUM(B3:B5)</f>
        <v>70412.52</v>
      </c>
      <c r="C6" s="21">
        <f>SUM(C3:C5)</f>
        <v>89919.86</v>
      </c>
      <c r="D6" s="21">
        <f>SUM(D3:D5)</f>
        <v>21142.309999999998</v>
      </c>
      <c r="E6" s="21">
        <f>SUM(E3:E5)</f>
        <v>15942.39</v>
      </c>
      <c r="F6" s="18"/>
      <c r="G6" s="18"/>
    </row>
    <row r="7" spans="1:7" ht="19.5" customHeight="1">
      <c r="A7" s="18"/>
      <c r="B7" s="22"/>
      <c r="C7" s="22"/>
      <c r="D7" s="22"/>
      <c r="E7" s="22"/>
      <c r="F7" s="18"/>
      <c r="G7" s="18"/>
    </row>
    <row r="8" spans="1:7" ht="24.75" customHeight="1">
      <c r="A8" s="17" t="s">
        <v>174</v>
      </c>
      <c r="B8" s="21"/>
      <c r="C8" s="21"/>
      <c r="D8" s="21"/>
      <c r="E8" s="21"/>
      <c r="F8" s="18"/>
      <c r="G8" s="18"/>
    </row>
    <row r="9" spans="1:7" ht="19.5" customHeight="1">
      <c r="A9" s="16" t="s">
        <v>175</v>
      </c>
      <c r="B9" s="20">
        <v>56650</v>
      </c>
      <c r="C9" s="20">
        <v>56650</v>
      </c>
      <c r="D9" s="20">
        <v>0</v>
      </c>
      <c r="E9" s="20">
        <v>0</v>
      </c>
      <c r="F9" s="16"/>
      <c r="G9" s="16"/>
    </row>
    <row r="10" spans="1:7" ht="19.5" customHeight="1">
      <c r="A10" s="16" t="s">
        <v>179</v>
      </c>
      <c r="B10" s="20">
        <v>-2695.48</v>
      </c>
      <c r="C10" s="20">
        <v>-12429.82</v>
      </c>
      <c r="D10" s="20">
        <v>3526.17</v>
      </c>
      <c r="E10" s="20">
        <v>705.2699999999986</v>
      </c>
      <c r="F10" s="16"/>
      <c r="G10" s="16"/>
    </row>
    <row r="11" spans="1:7" ht="19.5" customHeight="1">
      <c r="A11" s="16" t="s">
        <v>176</v>
      </c>
      <c r="B11" s="20">
        <v>0</v>
      </c>
      <c r="C11" s="20">
        <v>7037.33</v>
      </c>
      <c r="D11" s="20">
        <v>7825.55</v>
      </c>
      <c r="E11" s="20">
        <v>7983.5</v>
      </c>
      <c r="F11" s="16"/>
      <c r="G11" s="16"/>
    </row>
    <row r="12" spans="1:7" ht="24.75" customHeight="1">
      <c r="A12" s="17" t="s">
        <v>177</v>
      </c>
      <c r="B12" s="21">
        <f>SUM(B9:B11)</f>
        <v>53954.52</v>
      </c>
      <c r="C12" s="21">
        <f>SUM(C9:C11)</f>
        <v>51257.51</v>
      </c>
      <c r="D12" s="21">
        <f>SUM(D9:D11)</f>
        <v>11351.720000000001</v>
      </c>
      <c r="E12" s="21">
        <f>SUM(E9:E11)</f>
        <v>8688.769999999999</v>
      </c>
      <c r="F12" s="18"/>
      <c r="G12" s="18"/>
    </row>
    <row r="13" spans="1:7" ht="19.5" customHeight="1">
      <c r="A13" s="18"/>
      <c r="B13" s="22"/>
      <c r="C13" s="22"/>
      <c r="D13" s="22"/>
      <c r="E13" s="22"/>
      <c r="F13" s="18"/>
      <c r="G13" s="18"/>
    </row>
    <row r="14" spans="1:7" ht="24.75" customHeight="1">
      <c r="A14" s="17" t="s">
        <v>180</v>
      </c>
      <c r="B14" s="21">
        <f>B6-B12</f>
        <v>16458.000000000007</v>
      </c>
      <c r="C14" s="21">
        <f>C6-C12</f>
        <v>38662.35</v>
      </c>
      <c r="D14" s="21">
        <f>D6-D12</f>
        <v>9790.589999999997</v>
      </c>
      <c r="E14" s="21">
        <f>E6-E12</f>
        <v>7253.620000000001</v>
      </c>
      <c r="F14" s="18"/>
      <c r="G14" s="18"/>
    </row>
    <row r="15" spans="1:7" ht="24.75" customHeight="1">
      <c r="A15" s="17" t="s">
        <v>151</v>
      </c>
      <c r="B15" s="21">
        <f>B14</f>
        <v>16458.000000000007</v>
      </c>
      <c r="C15" s="21">
        <f>C14</f>
        <v>38662.35</v>
      </c>
      <c r="D15" s="21">
        <f>D14+C15</f>
        <v>48452.939999999995</v>
      </c>
      <c r="E15" s="21">
        <f>E14+D15</f>
        <v>55706.56</v>
      </c>
      <c r="F15" s="18"/>
      <c r="G15" s="18"/>
    </row>
    <row r="16" spans="1:7" ht="19.5" customHeight="1">
      <c r="A16" s="18"/>
      <c r="B16" s="22"/>
      <c r="C16" s="22"/>
      <c r="D16" s="22"/>
      <c r="E16" s="22"/>
      <c r="F16" s="18"/>
      <c r="G16" s="18"/>
    </row>
    <row r="17" spans="1:7" ht="19.5" customHeight="1">
      <c r="A17" s="18"/>
      <c r="B17" s="22"/>
      <c r="C17" s="22"/>
      <c r="D17" s="22"/>
      <c r="E17" s="22"/>
      <c r="F17" s="18"/>
      <c r="G17" s="18"/>
    </row>
    <row r="18" spans="1:7" ht="19.5" customHeight="1">
      <c r="A18" s="18"/>
      <c r="B18" s="22"/>
      <c r="C18" s="22"/>
      <c r="D18" s="22"/>
      <c r="E18" s="22"/>
      <c r="F18" s="18"/>
      <c r="G18" s="18"/>
    </row>
    <row r="19" spans="1:7" ht="19.5" customHeight="1">
      <c r="A19" s="18"/>
      <c r="B19" s="22"/>
      <c r="C19" s="22"/>
      <c r="D19" s="22"/>
      <c r="E19" s="22"/>
      <c r="F19" s="18"/>
      <c r="G19" s="18"/>
    </row>
    <row r="20" spans="1:7" ht="19.5" customHeight="1">
      <c r="A20" s="18"/>
      <c r="B20" s="22"/>
      <c r="C20" s="22"/>
      <c r="D20" s="22"/>
      <c r="E20" s="22"/>
      <c r="F20" s="18"/>
      <c r="G20" s="18"/>
    </row>
    <row r="21" spans="1:7" ht="15">
      <c r="A21" s="18"/>
      <c r="B21" s="22"/>
      <c r="C21" s="22"/>
      <c r="D21" s="22"/>
      <c r="E21" s="22"/>
      <c r="F21" s="18"/>
      <c r="G21" s="18"/>
    </row>
    <row r="22" spans="1:7" ht="15">
      <c r="A22" s="18"/>
      <c r="B22" s="22"/>
      <c r="C22" s="22"/>
      <c r="D22" s="22"/>
      <c r="E22" s="22"/>
      <c r="F22" s="18"/>
      <c r="G22" s="18"/>
    </row>
    <row r="23" spans="1:7" ht="15">
      <c r="A23" s="18"/>
      <c r="B23" s="22"/>
      <c r="C23" s="22"/>
      <c r="D23" s="22"/>
      <c r="E23" s="22"/>
      <c r="F23" s="18"/>
      <c r="G23" s="18"/>
    </row>
    <row r="24" spans="1:7" ht="15">
      <c r="A24" s="18"/>
      <c r="B24" s="22"/>
      <c r="C24" s="22"/>
      <c r="D24" s="22"/>
      <c r="E24" s="22"/>
      <c r="F24" s="18"/>
      <c r="G24" s="18"/>
    </row>
    <row r="25" spans="1:7" ht="15">
      <c r="A25" s="18"/>
      <c r="B25" s="22"/>
      <c r="C25" s="22"/>
      <c r="D25" s="22"/>
      <c r="E25" s="22"/>
      <c r="F25" s="18"/>
      <c r="G25" s="18"/>
    </row>
    <row r="26" spans="1:7" ht="15">
      <c r="A26" s="18"/>
      <c r="B26" s="22"/>
      <c r="C26" s="22"/>
      <c r="D26" s="22"/>
      <c r="E26" s="22"/>
      <c r="F26" s="18"/>
      <c r="G26" s="18"/>
    </row>
    <row r="27" spans="1:7" ht="15">
      <c r="A27" s="18"/>
      <c r="B27" s="22"/>
      <c r="C27" s="22"/>
      <c r="D27" s="22"/>
      <c r="E27" s="22"/>
      <c r="F27" s="18"/>
      <c r="G27" s="18"/>
    </row>
    <row r="28" spans="1:7" ht="15">
      <c r="A28" s="18"/>
      <c r="B28" s="22"/>
      <c r="C28" s="22"/>
      <c r="D28" s="22"/>
      <c r="E28" s="22"/>
      <c r="F28" s="18"/>
      <c r="G28" s="18"/>
    </row>
    <row r="29" spans="1:7" ht="15">
      <c r="A29" s="18"/>
      <c r="B29" s="22"/>
      <c r="C29" s="22"/>
      <c r="D29" s="22"/>
      <c r="E29" s="22"/>
      <c r="F29" s="18"/>
      <c r="G29" s="18"/>
    </row>
    <row r="30" spans="1:7" ht="15">
      <c r="A30" s="18"/>
      <c r="B30" s="22"/>
      <c r="C30" s="22"/>
      <c r="D30" s="22"/>
      <c r="E30" s="22"/>
      <c r="F30" s="18"/>
      <c r="G30" s="18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11.421875" defaultRowHeight="15"/>
  <cols>
    <col min="1" max="1" width="30.00390625" style="0" customWidth="1"/>
    <col min="2" max="5" width="12.00390625" style="0" customWidth="1"/>
    <col min="6" max="16384" width="9.140625" style="0" customWidth="1"/>
  </cols>
  <sheetData>
    <row r="1" spans="1:7" ht="30" customHeight="1">
      <c r="A1" s="15"/>
      <c r="B1" s="19" t="s">
        <v>130</v>
      </c>
      <c r="C1" s="19" t="s">
        <v>131</v>
      </c>
      <c r="D1" s="19" t="s">
        <v>39</v>
      </c>
      <c r="E1" s="19" t="s">
        <v>40</v>
      </c>
      <c r="F1" s="43"/>
      <c r="G1" s="43"/>
    </row>
    <row r="2" spans="1:7" ht="19.5" customHeight="1">
      <c r="A2" s="16" t="s">
        <v>181</v>
      </c>
      <c r="B2" s="20">
        <v>5200</v>
      </c>
      <c r="C2" s="20">
        <v>91400</v>
      </c>
      <c r="D2" s="20">
        <v>108900</v>
      </c>
      <c r="E2" s="20">
        <v>114500</v>
      </c>
      <c r="F2" s="16"/>
      <c r="G2" s="16"/>
    </row>
    <row r="3" spans="1:7" ht="19.5" customHeight="1">
      <c r="A3" s="16" t="s">
        <v>182</v>
      </c>
      <c r="B3" s="20">
        <v>1820</v>
      </c>
      <c r="C3" s="20">
        <v>31990</v>
      </c>
      <c r="D3" s="20">
        <v>38115</v>
      </c>
      <c r="E3" s="20">
        <v>40071</v>
      </c>
      <c r="F3" s="16"/>
      <c r="G3" s="16"/>
    </row>
    <row r="4" spans="1:7" ht="19.5" customHeight="1">
      <c r="A4" s="16" t="s">
        <v>183</v>
      </c>
      <c r="B4" s="20">
        <v>1820</v>
      </c>
      <c r="C4" s="20">
        <v>31990</v>
      </c>
      <c r="D4" s="20">
        <v>38115</v>
      </c>
      <c r="E4" s="20">
        <v>40071</v>
      </c>
      <c r="F4" s="16"/>
      <c r="G4" s="16"/>
    </row>
    <row r="5" spans="1:7" ht="19.5" customHeight="1">
      <c r="A5" s="16" t="s">
        <v>184</v>
      </c>
      <c r="B5" s="20"/>
      <c r="C5" s="20"/>
      <c r="D5" s="20"/>
      <c r="E5" s="20"/>
      <c r="F5" s="16"/>
      <c r="G5" s="16"/>
    </row>
    <row r="6" spans="1:7" ht="19.5" customHeight="1">
      <c r="A6" s="16" t="s">
        <v>185</v>
      </c>
      <c r="B6" s="20"/>
      <c r="C6" s="20"/>
      <c r="D6" s="20"/>
      <c r="E6" s="20"/>
      <c r="F6" s="16"/>
      <c r="G6" s="16"/>
    </row>
    <row r="7" spans="1:7" ht="19.5" customHeight="1">
      <c r="A7" s="16" t="s">
        <v>186</v>
      </c>
      <c r="B7" s="20"/>
      <c r="C7" s="20"/>
      <c r="D7" s="20"/>
      <c r="E7" s="20"/>
      <c r="F7" s="16"/>
      <c r="G7" s="16"/>
    </row>
    <row r="8" spans="1:7" ht="19.5" customHeight="1">
      <c r="A8" s="16" t="s">
        <v>187</v>
      </c>
      <c r="B8" s="20">
        <v>3952.9</v>
      </c>
      <c r="C8" s="20">
        <v>49886.64</v>
      </c>
      <c r="D8" s="20">
        <v>59823.46</v>
      </c>
      <c r="E8" s="20">
        <v>68614.42</v>
      </c>
      <c r="F8" s="16"/>
      <c r="G8" s="16"/>
    </row>
    <row r="9" spans="1:7" ht="24.75" customHeight="1">
      <c r="A9" s="17" t="s">
        <v>188</v>
      </c>
      <c r="B9" s="21">
        <v>6081.384615384615</v>
      </c>
      <c r="C9" s="21">
        <v>76748.67692307691</v>
      </c>
      <c r="D9" s="21">
        <v>92036.0923076923</v>
      </c>
      <c r="E9" s="21">
        <v>105554.97306157547</v>
      </c>
      <c r="F9" s="18"/>
      <c r="G9" s="18"/>
    </row>
    <row r="10" spans="1:7" ht="24.75" customHeight="1">
      <c r="A10" s="17" t="s">
        <v>189</v>
      </c>
      <c r="B10" s="44">
        <v>421.0189349112426</v>
      </c>
      <c r="C10" s="44">
        <v>302.29238175391345</v>
      </c>
      <c r="D10" s="44">
        <v>304.25154481881754</v>
      </c>
      <c r="E10" s="44">
        <v>331.87589783552113</v>
      </c>
      <c r="F10" s="18"/>
      <c r="G10" s="18"/>
    </row>
    <row r="11" spans="1:7" ht="19.5" customHeight="1">
      <c r="A11" s="18"/>
      <c r="B11" s="18"/>
      <c r="C11" s="18"/>
      <c r="D11" s="18"/>
      <c r="E11" s="18"/>
      <c r="F11" s="18"/>
      <c r="G11" s="18"/>
    </row>
    <row r="12" spans="1:7" ht="19.5" customHeight="1">
      <c r="A12" s="18"/>
      <c r="B12" s="18"/>
      <c r="C12" s="18"/>
      <c r="D12" s="18"/>
      <c r="E12" s="18"/>
      <c r="F12" s="18"/>
      <c r="G12" s="18"/>
    </row>
    <row r="13" spans="1:7" ht="19.5" customHeight="1">
      <c r="A13" s="18"/>
      <c r="B13" s="18"/>
      <c r="C13" s="18"/>
      <c r="D13" s="18"/>
      <c r="E13" s="18"/>
      <c r="F13" s="18"/>
      <c r="G13" s="18"/>
    </row>
    <row r="14" spans="1:7" ht="19.5" customHeight="1">
      <c r="A14" s="18"/>
      <c r="B14" s="18"/>
      <c r="C14" s="18"/>
      <c r="D14" s="18"/>
      <c r="E14" s="18"/>
      <c r="F14" s="18"/>
      <c r="G14" s="18"/>
    </row>
    <row r="15" spans="1:7" ht="19.5" customHeight="1">
      <c r="A15" s="18"/>
      <c r="B15" s="18"/>
      <c r="C15" s="18"/>
      <c r="D15" s="18"/>
      <c r="E15" s="18"/>
      <c r="F15" s="18"/>
      <c r="G15" s="18"/>
    </row>
    <row r="16" spans="1:7" ht="19.5" customHeight="1">
      <c r="A16" s="18"/>
      <c r="B16" s="18"/>
      <c r="C16" s="18"/>
      <c r="D16" s="18"/>
      <c r="E16" s="18"/>
      <c r="F16" s="18"/>
      <c r="G16" s="18"/>
    </row>
    <row r="17" spans="1:7" ht="19.5" customHeight="1">
      <c r="A17" s="18"/>
      <c r="B17" s="18"/>
      <c r="C17" s="18"/>
      <c r="D17" s="18"/>
      <c r="E17" s="18"/>
      <c r="F17" s="18"/>
      <c r="G17" s="18"/>
    </row>
    <row r="18" spans="1:7" ht="19.5" customHeight="1">
      <c r="A18" s="18"/>
      <c r="B18" s="18"/>
      <c r="C18" s="18"/>
      <c r="D18" s="18"/>
      <c r="E18" s="18"/>
      <c r="F18" s="18"/>
      <c r="G18" s="18"/>
    </row>
    <row r="19" spans="1:7" ht="19.5" customHeight="1">
      <c r="A19" s="18"/>
      <c r="B19" s="18"/>
      <c r="C19" s="18"/>
      <c r="D19" s="18"/>
      <c r="E19" s="18"/>
      <c r="F19" s="18"/>
      <c r="G19" s="18"/>
    </row>
    <row r="20" spans="1:7" ht="19.5" customHeight="1">
      <c r="A20" s="18"/>
      <c r="B20" s="18"/>
      <c r="C20" s="18"/>
      <c r="D20" s="18"/>
      <c r="E20" s="18"/>
      <c r="F20" s="18"/>
      <c r="G20" s="18"/>
    </row>
    <row r="21" spans="1:7" ht="15">
      <c r="A21" s="18"/>
      <c r="B21" s="18"/>
      <c r="C21" s="18"/>
      <c r="D21" s="18"/>
      <c r="E21" s="18"/>
      <c r="F21" s="18"/>
      <c r="G21" s="18"/>
    </row>
    <row r="22" spans="1:7" ht="15">
      <c r="A22" s="18"/>
      <c r="B22" s="18"/>
      <c r="C22" s="18"/>
      <c r="D22" s="18"/>
      <c r="E22" s="18"/>
      <c r="F22" s="18"/>
      <c r="G22" s="18"/>
    </row>
    <row r="23" spans="1:7" ht="15">
      <c r="A23" s="18"/>
      <c r="B23" s="18"/>
      <c r="C23" s="18"/>
      <c r="D23" s="18"/>
      <c r="E23" s="18"/>
      <c r="F23" s="18"/>
      <c r="G23" s="18"/>
    </row>
    <row r="24" spans="1:7" ht="15">
      <c r="A24" s="18"/>
      <c r="B24" s="18"/>
      <c r="C24" s="18"/>
      <c r="D24" s="18"/>
      <c r="E24" s="18"/>
      <c r="F24" s="18"/>
      <c r="G24" s="18"/>
    </row>
    <row r="25" spans="1:7" ht="15">
      <c r="A25" s="18"/>
      <c r="B25" s="18"/>
      <c r="C25" s="18"/>
      <c r="D25" s="18"/>
      <c r="E25" s="18"/>
      <c r="F25" s="18"/>
      <c r="G25" s="18"/>
    </row>
    <row r="26" spans="1:7" ht="15">
      <c r="A26" s="18"/>
      <c r="B26" s="18"/>
      <c r="C26" s="18"/>
      <c r="D26" s="18"/>
      <c r="E26" s="18"/>
      <c r="F26" s="18"/>
      <c r="G26" s="18"/>
    </row>
    <row r="27" spans="1:7" ht="15">
      <c r="A27" s="18"/>
      <c r="B27" s="18"/>
      <c r="C27" s="18"/>
      <c r="D27" s="18"/>
      <c r="E27" s="18"/>
      <c r="F27" s="18"/>
      <c r="G27" s="18"/>
    </row>
    <row r="28" spans="1:7" ht="15">
      <c r="A28" s="18"/>
      <c r="B28" s="18"/>
      <c r="C28" s="18"/>
      <c r="D28" s="18"/>
      <c r="E28" s="18"/>
      <c r="F28" s="18"/>
      <c r="G28" s="18"/>
    </row>
    <row r="29" spans="1:7" ht="15">
      <c r="A29" s="18"/>
      <c r="B29" s="18"/>
      <c r="C29" s="18"/>
      <c r="D29" s="18"/>
      <c r="E29" s="18"/>
      <c r="F29" s="18"/>
      <c r="G29" s="18"/>
    </row>
    <row r="30" spans="1:7" ht="15">
      <c r="A30" s="18"/>
      <c r="B30" s="18"/>
      <c r="C30" s="18"/>
      <c r="D30" s="18"/>
      <c r="E30" s="18"/>
      <c r="F30" s="18"/>
      <c r="G30" s="18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workbookViewId="0" topLeftCell="A1">
      <selection activeCell="A1" sqref="A1"/>
    </sheetView>
  </sheetViews>
  <sheetFormatPr defaultColWidth="11.421875" defaultRowHeight="15"/>
  <cols>
    <col min="1" max="1" width="50.00390625" style="0" customWidth="1"/>
    <col min="2" max="4" width="13.00390625" style="0" customWidth="1"/>
    <col min="5" max="16384" width="9.140625" style="0" customWidth="1"/>
  </cols>
  <sheetData>
    <row r="1" spans="1:4" ht="30" customHeight="1">
      <c r="A1" s="5" t="s">
        <v>20</v>
      </c>
      <c r="B1" s="6" t="s">
        <v>1</v>
      </c>
      <c r="C1" s="6" t="s">
        <v>2</v>
      </c>
      <c r="D1" s="6" t="s">
        <v>3</v>
      </c>
    </row>
    <row r="2" spans="1:4" ht="19.5" customHeight="1">
      <c r="A2" t="s">
        <v>21</v>
      </c>
      <c r="B2" s="8">
        <v>30000</v>
      </c>
      <c r="C2" s="8">
        <v>30000</v>
      </c>
      <c r="D2" s="8">
        <v>30000</v>
      </c>
    </row>
    <row r="3" spans="1:4" ht="19.5" customHeight="1">
      <c r="A3" t="s">
        <v>22</v>
      </c>
      <c r="B3" s="8">
        <v>0</v>
      </c>
      <c r="C3" s="8">
        <v>8094.860000000001</v>
      </c>
      <c r="D3" s="8">
        <v>17412.17</v>
      </c>
    </row>
    <row r="4" spans="1:4" ht="19.5" customHeight="1">
      <c r="A4" t="s">
        <v>23</v>
      </c>
      <c r="B4" s="8">
        <v>8094.860000000001</v>
      </c>
      <c r="C4" s="8">
        <v>9317.309999999998</v>
      </c>
      <c r="D4" s="8">
        <v>4942.389999999999</v>
      </c>
    </row>
    <row r="5" spans="1:4" ht="19.5" customHeight="1">
      <c r="A5" s="3" t="s">
        <v>24</v>
      </c>
      <c r="B5" s="9">
        <f>B2+B3+B4</f>
        <v>38094.86</v>
      </c>
      <c r="C5" s="9">
        <f>C2+C3+C4</f>
        <v>47412.17</v>
      </c>
      <c r="D5" s="9">
        <f>D2+D3+D4</f>
        <v>52354.56</v>
      </c>
    </row>
    <row r="6" spans="1:4" ht="19.5" customHeight="1">
      <c r="A6" t="s">
        <v>25</v>
      </c>
      <c r="B6" s="8">
        <v>32962.67</v>
      </c>
      <c r="C6" s="8">
        <v>25137.12</v>
      </c>
      <c r="D6" s="8">
        <v>17153.62</v>
      </c>
    </row>
    <row r="7" spans="1:4" ht="19.5" customHeight="1">
      <c r="A7" t="s">
        <v>26</v>
      </c>
      <c r="B7" s="8"/>
      <c r="C7" s="8"/>
      <c r="D7" s="8"/>
    </row>
    <row r="8" spans="1:4" ht="19.5" customHeight="1">
      <c r="A8" t="s">
        <v>27</v>
      </c>
      <c r="B8" s="8">
        <v>0</v>
      </c>
      <c r="C8" s="8">
        <v>0</v>
      </c>
      <c r="D8" s="8">
        <v>0</v>
      </c>
    </row>
    <row r="9" spans="1:4" ht="19.5" customHeight="1">
      <c r="A9" t="s">
        <v>28</v>
      </c>
      <c r="B9" s="8">
        <v>3811.5</v>
      </c>
      <c r="C9" s="8">
        <v>3811.5</v>
      </c>
      <c r="D9" s="8">
        <v>4027.1</v>
      </c>
    </row>
    <row r="10" spans="1:4" ht="19.5" customHeight="1">
      <c r="A10" s="2" t="s">
        <v>29</v>
      </c>
      <c r="B10" s="7">
        <v>8618.32</v>
      </c>
      <c r="C10" s="7">
        <v>5092.15</v>
      </c>
      <c r="D10" s="7">
        <v>4943.32</v>
      </c>
    </row>
    <row r="11" spans="1:4" ht="19.5" customHeight="1">
      <c r="A11" s="11" t="s">
        <v>30</v>
      </c>
      <c r="B11" s="12">
        <v>0</v>
      </c>
      <c r="C11" s="12">
        <v>0</v>
      </c>
      <c r="D11" s="12">
        <v>0</v>
      </c>
    </row>
    <row r="12" spans="1:4" ht="19.5" customHeight="1">
      <c r="A12" s="11" t="s">
        <v>31</v>
      </c>
      <c r="B12" s="12">
        <v>1970</v>
      </c>
      <c r="C12" s="12">
        <v>2102.5</v>
      </c>
      <c r="D12" s="12">
        <v>2169.4</v>
      </c>
    </row>
    <row r="13" spans="1:4" ht="19.5" customHeight="1">
      <c r="A13" s="11" t="s">
        <v>32</v>
      </c>
      <c r="B13" s="12">
        <v>1428.5</v>
      </c>
      <c r="C13" s="12">
        <v>215.73</v>
      </c>
      <c r="D13" s="12">
        <v>0</v>
      </c>
    </row>
    <row r="14" spans="1:4" ht="19.5" customHeight="1">
      <c r="A14" s="11" t="s">
        <v>33</v>
      </c>
      <c r="B14" s="12">
        <v>5219.82</v>
      </c>
      <c r="C14" s="12">
        <v>2773.92</v>
      </c>
      <c r="D14" s="12">
        <v>2773.92</v>
      </c>
    </row>
    <row r="15" spans="1:4" ht="19.5" customHeight="1">
      <c r="A15" s="3" t="s">
        <v>34</v>
      </c>
      <c r="B15" s="9">
        <f>B6+B7+B8+B9+B10</f>
        <v>45392.49</v>
      </c>
      <c r="C15" s="9">
        <f>C6+C7+C8+C9+C10</f>
        <v>34040.77</v>
      </c>
      <c r="D15" s="9">
        <f>D6+D7+D8+D9+D10</f>
        <v>26124.039999999997</v>
      </c>
    </row>
    <row r="16" spans="1:4" ht="30" customHeight="1">
      <c r="A16" s="1" t="s">
        <v>35</v>
      </c>
      <c r="B16" s="10">
        <f>B5+B15</f>
        <v>83487.35</v>
      </c>
      <c r="C16" s="10">
        <f>C5+C15</f>
        <v>81452.94</v>
      </c>
      <c r="D16" s="10">
        <f>D5+D15</f>
        <v>78478.59999999999</v>
      </c>
    </row>
    <row r="17" spans="2:4" ht="15">
      <c r="B17" s="8"/>
      <c r="C17" s="8"/>
      <c r="D17" s="8"/>
    </row>
    <row r="18" spans="2:4" ht="15">
      <c r="B18" s="8"/>
      <c r="C18" s="8"/>
      <c r="D18" s="8"/>
    </row>
    <row r="19" spans="2:4" ht="15">
      <c r="B19" s="8"/>
      <c r="C19" s="8"/>
      <c r="D19" s="8"/>
    </row>
    <row r="20" spans="2:4" ht="15">
      <c r="B20" s="8"/>
      <c r="C20" s="8"/>
      <c r="D20" s="8"/>
    </row>
    <row r="21" spans="2:4" ht="15">
      <c r="B21" s="4"/>
      <c r="C21" s="4"/>
      <c r="D21" s="4"/>
    </row>
    <row r="22" spans="2:4" ht="15">
      <c r="B22" s="4"/>
      <c r="C22" s="4"/>
      <c r="D22" s="4"/>
    </row>
    <row r="23" spans="2:4" ht="15">
      <c r="B23" s="4"/>
      <c r="C23" s="4"/>
      <c r="D23" s="4"/>
    </row>
    <row r="24" spans="2:4" ht="15">
      <c r="B24" s="4"/>
      <c r="C24" s="4"/>
      <c r="D24" s="4"/>
    </row>
    <row r="25" spans="2:4" ht="15">
      <c r="B25" s="4"/>
      <c r="C25" s="4"/>
      <c r="D25" s="4"/>
    </row>
    <row r="26" spans="2:4" ht="15">
      <c r="B26" s="4"/>
      <c r="C26" s="4"/>
      <c r="D26" s="4"/>
    </row>
    <row r="27" spans="2:4" ht="15">
      <c r="B27" s="4"/>
      <c r="C27" s="4"/>
      <c r="D27" s="4"/>
    </row>
    <row r="28" spans="2:4" ht="15">
      <c r="B28" s="4"/>
      <c r="C28" s="4"/>
      <c r="D28" s="4"/>
    </row>
    <row r="29" spans="2:4" ht="15">
      <c r="B29" s="4"/>
      <c r="C29" s="4"/>
      <c r="D29" s="4"/>
    </row>
    <row r="30" spans="2:4" ht="15">
      <c r="B30" s="4"/>
      <c r="C30" s="4"/>
      <c r="D30" s="4"/>
    </row>
    <row r="31" spans="2:4" ht="15">
      <c r="B31" s="4"/>
      <c r="C31" s="4"/>
      <c r="D31" s="4"/>
    </row>
    <row r="32" spans="2:4" ht="15">
      <c r="B32" s="4"/>
      <c r="C32" s="4"/>
      <c r="D32" s="4"/>
    </row>
    <row r="33" spans="2:4" ht="15">
      <c r="B33" s="4"/>
      <c r="C33" s="4"/>
      <c r="D33" s="4"/>
    </row>
    <row r="34" spans="2:4" ht="15">
      <c r="B34" s="4"/>
      <c r="C34" s="4"/>
      <c r="D34" s="4"/>
    </row>
    <row r="35" spans="2:4" ht="15">
      <c r="B35" s="4"/>
      <c r="C35" s="4"/>
      <c r="D35" s="4"/>
    </row>
    <row r="36" spans="2:4" ht="15">
      <c r="B36" s="4"/>
      <c r="C36" s="4"/>
      <c r="D36" s="4"/>
    </row>
    <row r="37" spans="2:4" ht="15">
      <c r="B37" s="4"/>
      <c r="C37" s="4"/>
      <c r="D37" s="4"/>
    </row>
    <row r="38" spans="2:4" ht="15">
      <c r="B38" s="4"/>
      <c r="C38" s="4"/>
      <c r="D38" s="4"/>
    </row>
    <row r="39" spans="2:4" ht="15">
      <c r="B39" s="4"/>
      <c r="C39" s="4"/>
      <c r="D39" s="4"/>
    </row>
    <row r="40" spans="2:4" ht="15">
      <c r="B40" s="4"/>
      <c r="C40" s="4"/>
      <c r="D40" s="4"/>
    </row>
    <row r="41" spans="2:4" ht="15">
      <c r="B41" s="4"/>
      <c r="C41" s="4"/>
      <c r="D41" s="4"/>
    </row>
    <row r="42" spans="2:4" ht="15">
      <c r="B42" s="4"/>
      <c r="C42" s="4"/>
      <c r="D42" s="4"/>
    </row>
    <row r="43" spans="2:4" ht="15">
      <c r="B43" s="4"/>
      <c r="C43" s="4"/>
      <c r="D43" s="4"/>
    </row>
    <row r="44" spans="2:4" ht="15">
      <c r="B44" s="4"/>
      <c r="C44" s="4"/>
      <c r="D44" s="4"/>
    </row>
    <row r="45" spans="2:4" ht="15">
      <c r="B45" s="4"/>
      <c r="C45" s="4"/>
      <c r="D45" s="4"/>
    </row>
    <row r="46" spans="2:4" ht="15">
      <c r="B46" s="4"/>
      <c r="C46" s="4"/>
      <c r="D46" s="4"/>
    </row>
    <row r="47" spans="2:4" ht="15">
      <c r="B47" s="4"/>
      <c r="C47" s="4"/>
      <c r="D47" s="4"/>
    </row>
    <row r="48" spans="2:4" ht="15">
      <c r="B48" s="4"/>
      <c r="C48" s="4"/>
      <c r="D48" s="4"/>
    </row>
    <row r="49" spans="2:4" ht="15">
      <c r="B49" s="4"/>
      <c r="C49" s="4"/>
      <c r="D49" s="4"/>
    </row>
    <row r="50" spans="2:4" ht="15">
      <c r="B50" s="4"/>
      <c r="C50" s="4"/>
      <c r="D50" s="4"/>
    </row>
    <row r="51" spans="2:4" ht="15">
      <c r="B51" s="4"/>
      <c r="C51" s="4"/>
      <c r="D51" s="4"/>
    </row>
    <row r="52" spans="2:4" ht="15">
      <c r="B52" s="4"/>
      <c r="C52" s="4"/>
      <c r="D52" s="4"/>
    </row>
    <row r="53" spans="2:4" ht="15">
      <c r="B53" s="4"/>
      <c r="C53" s="4"/>
      <c r="D53" s="4"/>
    </row>
    <row r="54" spans="2:4" ht="15">
      <c r="B54" s="4"/>
      <c r="C54" s="4"/>
      <c r="D54" s="4"/>
    </row>
    <row r="55" spans="2:4" ht="15">
      <c r="B55" s="4"/>
      <c r="C55" s="4"/>
      <c r="D55" s="4"/>
    </row>
    <row r="56" spans="2:4" ht="15">
      <c r="B56" s="4"/>
      <c r="C56" s="4"/>
      <c r="D56" s="4"/>
    </row>
    <row r="57" spans="2:4" ht="15">
      <c r="B57" s="4"/>
      <c r="C57" s="4"/>
      <c r="D57" s="4"/>
    </row>
    <row r="58" spans="2:4" ht="15">
      <c r="B58" s="4"/>
      <c r="C58" s="4"/>
      <c r="D58" s="4"/>
    </row>
    <row r="59" spans="2:4" ht="15">
      <c r="B59" s="4"/>
      <c r="C59" s="4"/>
      <c r="D59" s="4"/>
    </row>
    <row r="60" spans="2:4" ht="15">
      <c r="B60" s="4"/>
      <c r="C60" s="4"/>
      <c r="D60" s="4"/>
    </row>
    <row r="61" spans="2:4" ht="15">
      <c r="B61" s="4"/>
      <c r="C61" s="4"/>
      <c r="D61" s="4"/>
    </row>
    <row r="62" spans="2:4" ht="15">
      <c r="B62" s="4"/>
      <c r="C62" s="4"/>
      <c r="D62" s="4"/>
    </row>
    <row r="63" spans="2:4" ht="15">
      <c r="B63" s="4"/>
      <c r="C63" s="4"/>
      <c r="D63" s="4"/>
    </row>
    <row r="64" spans="2:4" ht="15">
      <c r="B64" s="4"/>
      <c r="C64" s="4"/>
      <c r="D64" s="4"/>
    </row>
    <row r="65" spans="2:4" ht="15">
      <c r="B65" s="4"/>
      <c r="C65" s="4"/>
      <c r="D65" s="4"/>
    </row>
    <row r="66" spans="2:4" ht="15">
      <c r="B66" s="4"/>
      <c r="C66" s="4"/>
      <c r="D66" s="4"/>
    </row>
    <row r="67" spans="2:4" ht="15">
      <c r="B67" s="4"/>
      <c r="C67" s="4"/>
      <c r="D67" s="4"/>
    </row>
    <row r="68" spans="2:4" ht="15">
      <c r="B68" s="4"/>
      <c r="C68" s="4"/>
      <c r="D68" s="4"/>
    </row>
    <row r="69" spans="2:4" ht="15">
      <c r="B69" s="4"/>
      <c r="C69" s="4"/>
      <c r="D69" s="4"/>
    </row>
    <row r="70" spans="2:4" ht="15">
      <c r="B70" s="4"/>
      <c r="C70" s="4"/>
      <c r="D70" s="4"/>
    </row>
    <row r="71" spans="2:4" ht="15">
      <c r="B71" s="4"/>
      <c r="C71" s="4"/>
      <c r="D71" s="4"/>
    </row>
    <row r="72" spans="2:4" ht="15">
      <c r="B72" s="4"/>
      <c r="C72" s="4"/>
      <c r="D72" s="4"/>
    </row>
    <row r="73" spans="2:4" ht="15">
      <c r="B73" s="4"/>
      <c r="C73" s="4"/>
      <c r="D73" s="4"/>
    </row>
    <row r="74" spans="2:4" ht="15">
      <c r="B74" s="4"/>
      <c r="C74" s="4"/>
      <c r="D74" s="4"/>
    </row>
    <row r="75" spans="2:4" ht="15">
      <c r="B75" s="4"/>
      <c r="C75" s="4"/>
      <c r="D75" s="4"/>
    </row>
    <row r="76" spans="2:4" ht="15">
      <c r="B76" s="4"/>
      <c r="C76" s="4"/>
      <c r="D76" s="4"/>
    </row>
    <row r="77" spans="2:4" ht="15">
      <c r="B77" s="4"/>
      <c r="C77" s="4"/>
      <c r="D77" s="4"/>
    </row>
    <row r="78" spans="2:4" ht="15">
      <c r="B78" s="4"/>
      <c r="C78" s="4"/>
      <c r="D78" s="4"/>
    </row>
    <row r="79" spans="2:4" ht="15">
      <c r="B79" s="4"/>
      <c r="C79" s="4"/>
      <c r="D79" s="4"/>
    </row>
    <row r="80" spans="2:4" ht="15">
      <c r="B80" s="4"/>
      <c r="C80" s="4"/>
      <c r="D80" s="4"/>
    </row>
    <row r="81" spans="2:4" ht="15">
      <c r="B81" s="4"/>
      <c r="C81" s="4"/>
      <c r="D81" s="4"/>
    </row>
    <row r="82" spans="2:4" ht="15">
      <c r="B82" s="4"/>
      <c r="C82" s="4"/>
      <c r="D82" s="4"/>
    </row>
    <row r="83" spans="2:4" ht="15">
      <c r="B83" s="4"/>
      <c r="C83" s="4"/>
      <c r="D83" s="4"/>
    </row>
    <row r="84" spans="2:4" ht="15">
      <c r="B84" s="4"/>
      <c r="C84" s="4"/>
      <c r="D84" s="4"/>
    </row>
    <row r="85" spans="2:4" ht="15">
      <c r="B85" s="4"/>
      <c r="C85" s="4"/>
      <c r="D85" s="4"/>
    </row>
    <row r="86" spans="2:4" ht="15">
      <c r="B86" s="4"/>
      <c r="C86" s="4"/>
      <c r="D86" s="4"/>
    </row>
    <row r="87" spans="2:4" ht="15">
      <c r="B87" s="4"/>
      <c r="C87" s="4"/>
      <c r="D87" s="4"/>
    </row>
    <row r="88" spans="2:4" ht="15">
      <c r="B88" s="4"/>
      <c r="C88" s="4"/>
      <c r="D88" s="4"/>
    </row>
    <row r="89" spans="2:4" ht="15">
      <c r="B89" s="4"/>
      <c r="C89" s="4"/>
      <c r="D89" s="4"/>
    </row>
    <row r="90" spans="2:4" ht="15">
      <c r="B90" s="4"/>
      <c r="C90" s="4"/>
      <c r="D90" s="4"/>
    </row>
    <row r="91" spans="2:4" ht="15">
      <c r="B91" s="4"/>
      <c r="C91" s="4"/>
      <c r="D91" s="4"/>
    </row>
    <row r="92" spans="2:4" ht="15">
      <c r="B92" s="4"/>
      <c r="C92" s="4"/>
      <c r="D92" s="4"/>
    </row>
    <row r="93" spans="2:4" ht="15">
      <c r="B93" s="4"/>
      <c r="C93" s="4"/>
      <c r="D93" s="4"/>
    </row>
    <row r="94" spans="2:4" ht="15">
      <c r="B94" s="4"/>
      <c r="C94" s="4"/>
      <c r="D94" s="4"/>
    </row>
    <row r="95" spans="2:4" ht="15">
      <c r="B95" s="4"/>
      <c r="C95" s="4"/>
      <c r="D95" s="4"/>
    </row>
    <row r="96" spans="2:4" ht="15">
      <c r="B96" s="4"/>
      <c r="C96" s="4"/>
      <c r="D96" s="4"/>
    </row>
    <row r="97" spans="2:4" ht="15">
      <c r="B97" s="4"/>
      <c r="C97" s="4"/>
      <c r="D97" s="4"/>
    </row>
    <row r="98" spans="2:4" ht="15">
      <c r="B98" s="4"/>
      <c r="C98" s="4"/>
      <c r="D98" s="4"/>
    </row>
    <row r="99" spans="2:4" ht="15">
      <c r="B99" s="4"/>
      <c r="C99" s="4"/>
      <c r="D99" s="4"/>
    </row>
    <row r="100" spans="2:4" ht="15">
      <c r="B100" s="4"/>
      <c r="C100" s="4"/>
      <c r="D100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11.421875" defaultRowHeight="15"/>
  <cols>
    <col min="1" max="1" width="30.00390625" style="0" customWidth="1"/>
    <col min="2" max="2" width="12.00390625" style="0" customWidth="1"/>
    <col min="3" max="3" width="7.00390625" style="0" customWidth="1"/>
    <col min="4" max="4" width="12.00390625" style="0" customWidth="1"/>
    <col min="5" max="5" width="7.00390625" style="0" customWidth="1"/>
    <col min="6" max="6" width="12.00390625" style="0" customWidth="1"/>
    <col min="7" max="7" width="7.00390625" style="0" customWidth="1"/>
    <col min="8" max="16384" width="9.140625" style="0" customWidth="1"/>
  </cols>
  <sheetData>
    <row r="1" spans="1:7" ht="30" customHeight="1">
      <c r="A1" s="15" t="s">
        <v>36</v>
      </c>
      <c r="B1" s="19" t="s">
        <v>37</v>
      </c>
      <c r="C1" s="23" t="s">
        <v>38</v>
      </c>
      <c r="D1" s="19" t="s">
        <v>39</v>
      </c>
      <c r="E1" s="23" t="s">
        <v>38</v>
      </c>
      <c r="F1" s="19" t="s">
        <v>40</v>
      </c>
      <c r="G1" s="23" t="s">
        <v>38</v>
      </c>
    </row>
    <row r="2" spans="1:7" ht="19.5" customHeight="1">
      <c r="A2" s="16" t="s">
        <v>41</v>
      </c>
      <c r="B2" s="20"/>
      <c r="C2" s="24"/>
      <c r="D2" s="20"/>
      <c r="E2" s="24"/>
      <c r="F2" s="20"/>
      <c r="G2" s="24"/>
    </row>
    <row r="3" spans="1:7" ht="19.5" customHeight="1">
      <c r="A3" s="16" t="s">
        <v>42</v>
      </c>
      <c r="B3" s="20"/>
      <c r="C3" s="24"/>
      <c r="D3" s="20"/>
      <c r="E3" s="24"/>
      <c r="F3" s="20"/>
      <c r="G3" s="24"/>
    </row>
    <row r="4" spans="1:7" ht="19.5" customHeight="1">
      <c r="A4" s="17" t="s">
        <v>43</v>
      </c>
      <c r="B4" s="21">
        <f>B2-B3</f>
        <v>0</v>
      </c>
      <c r="C4" s="25" t="e">
        <f>B4/$B$2</f>
        <v>#DIV/0!</v>
      </c>
      <c r="D4" s="21">
        <f>D2-D3</f>
        <v>0</v>
      </c>
      <c r="E4" s="25" t="e">
        <f>D4/$D$2</f>
        <v>#DIV/0!</v>
      </c>
      <c r="F4" s="21">
        <f>F2-F3</f>
        <v>0</v>
      </c>
      <c r="G4" s="25" t="e">
        <f>F4/$F$2</f>
        <v>#DIV/0!</v>
      </c>
    </row>
    <row r="5" spans="1:7" ht="19.5" customHeight="1">
      <c r="A5" s="16" t="s">
        <v>44</v>
      </c>
      <c r="B5" s="20">
        <v>91400</v>
      </c>
      <c r="C5" s="24"/>
      <c r="D5" s="20">
        <v>108900</v>
      </c>
      <c r="E5" s="24"/>
      <c r="F5" s="20">
        <v>114500</v>
      </c>
      <c r="G5" s="24"/>
    </row>
    <row r="6" spans="1:7" ht="19.5" customHeight="1">
      <c r="A6" s="16" t="s">
        <v>45</v>
      </c>
      <c r="B6" s="20"/>
      <c r="C6" s="24"/>
      <c r="D6" s="20"/>
      <c r="E6" s="24"/>
      <c r="F6" s="20"/>
      <c r="G6" s="24"/>
    </row>
    <row r="7" spans="1:7" ht="19.5" customHeight="1">
      <c r="A7" s="17" t="s">
        <v>46</v>
      </c>
      <c r="B7" s="21">
        <f>B5+B6</f>
        <v>91400</v>
      </c>
      <c r="C7" s="25"/>
      <c r="D7" s="21">
        <f>D5+D6</f>
        <v>108900</v>
      </c>
      <c r="E7" s="25"/>
      <c r="F7" s="21">
        <f>F5+F6</f>
        <v>114500</v>
      </c>
      <c r="G7" s="25"/>
    </row>
    <row r="8" spans="1:7" ht="19.5" customHeight="1">
      <c r="A8" s="17" t="s">
        <v>47</v>
      </c>
      <c r="B8" s="21">
        <f>B7+B2</f>
        <v>91400</v>
      </c>
      <c r="C8" s="25">
        <f>B8/$B$8</f>
        <v>1</v>
      </c>
      <c r="D8" s="21">
        <f>D7+D2</f>
        <v>108900</v>
      </c>
      <c r="E8" s="25">
        <f>D8/$D$8</f>
        <v>1</v>
      </c>
      <c r="F8" s="21">
        <f>F7+F2</f>
        <v>114500</v>
      </c>
      <c r="G8" s="25">
        <f>F8/$F$8</f>
        <v>1</v>
      </c>
    </row>
    <row r="9" spans="1:7" ht="19.5" customHeight="1">
      <c r="A9" s="16" t="s">
        <v>48</v>
      </c>
      <c r="B9" s="20">
        <v>31990</v>
      </c>
      <c r="C9" s="24">
        <f>B9/$B$8</f>
        <v>0.35</v>
      </c>
      <c r="D9" s="20">
        <v>38115</v>
      </c>
      <c r="E9" s="24">
        <f>D9/$D$8</f>
        <v>0.35</v>
      </c>
      <c r="F9" s="20">
        <v>40071</v>
      </c>
      <c r="G9" s="24">
        <f>F9/$F$8</f>
        <v>0.3499650655021834</v>
      </c>
    </row>
    <row r="10" spans="1:7" ht="19.5" customHeight="1">
      <c r="A10" s="17" t="s">
        <v>49</v>
      </c>
      <c r="B10" s="21">
        <f>B7-B9</f>
        <v>59410</v>
      </c>
      <c r="C10" s="25">
        <f>B10/$B$7</f>
        <v>0.65</v>
      </c>
      <c r="D10" s="21">
        <f>D7-D9</f>
        <v>70785</v>
      </c>
      <c r="E10" s="25">
        <f>D10/$D$7</f>
        <v>0.65</v>
      </c>
      <c r="F10" s="21">
        <f>F7-F9</f>
        <v>74429</v>
      </c>
      <c r="G10" s="25">
        <f>F10/$F$7</f>
        <v>0.6500349344978166</v>
      </c>
    </row>
    <row r="11" spans="1:7" ht="19.5" customHeight="1">
      <c r="A11" s="17" t="s">
        <v>50</v>
      </c>
      <c r="B11" s="21">
        <f>B10+B4</f>
        <v>59410</v>
      </c>
      <c r="C11" s="25">
        <f aca="true" t="shared" si="0" ref="C11:C25">B11/$B$8</f>
        <v>0.65</v>
      </c>
      <c r="D11" s="21">
        <f>D10+D4</f>
        <v>70785</v>
      </c>
      <c r="E11" s="25">
        <f aca="true" t="shared" si="1" ref="E11:E25">D11/$D$8</f>
        <v>0.65</v>
      </c>
      <c r="F11" s="21">
        <f>F10+F4</f>
        <v>74429</v>
      </c>
      <c r="G11" s="25">
        <f aca="true" t="shared" si="2" ref="G11:G25">F11/$F$8</f>
        <v>0.6500349344978166</v>
      </c>
    </row>
    <row r="12" spans="1:7" ht="19.5" customHeight="1">
      <c r="A12" s="16" t="s">
        <v>51</v>
      </c>
      <c r="B12" s="20">
        <v>11065</v>
      </c>
      <c r="C12" s="24">
        <f t="shared" si="0"/>
        <v>0.12106126914660832</v>
      </c>
      <c r="D12" s="20">
        <v>12315</v>
      </c>
      <c r="E12" s="24">
        <f t="shared" si="1"/>
        <v>0.11308539944903581</v>
      </c>
      <c r="F12" s="20">
        <v>13315</v>
      </c>
      <c r="G12" s="24">
        <f t="shared" si="2"/>
        <v>0.1162882096069869</v>
      </c>
    </row>
    <row r="13" spans="1:7" ht="19.5" customHeight="1">
      <c r="A13" s="17" t="s">
        <v>52</v>
      </c>
      <c r="B13" s="21">
        <f>B11-B12</f>
        <v>48345</v>
      </c>
      <c r="C13" s="25">
        <f t="shared" si="0"/>
        <v>0.5289387308533917</v>
      </c>
      <c r="D13" s="21">
        <f>D11-D12</f>
        <v>58470</v>
      </c>
      <c r="E13" s="25">
        <f t="shared" si="1"/>
        <v>0.5369146005509642</v>
      </c>
      <c r="F13" s="21">
        <f>F11-F12</f>
        <v>61114</v>
      </c>
      <c r="G13" s="25">
        <f t="shared" si="2"/>
        <v>0.5337467248908297</v>
      </c>
    </row>
    <row r="14" spans="1:7" ht="19.5" customHeight="1">
      <c r="A14" s="16" t="s">
        <v>53</v>
      </c>
      <c r="B14" s="20">
        <v>18000</v>
      </c>
      <c r="C14" s="24">
        <f t="shared" si="0"/>
        <v>0.19693654266958424</v>
      </c>
      <c r="D14" s="20">
        <v>24000</v>
      </c>
      <c r="E14" s="24">
        <f t="shared" si="1"/>
        <v>0.22038567493112948</v>
      </c>
      <c r="F14" s="20">
        <v>30000</v>
      </c>
      <c r="G14" s="24">
        <f t="shared" si="2"/>
        <v>0.26200873362445415</v>
      </c>
    </row>
    <row r="15" spans="1:7" ht="19.5" customHeight="1">
      <c r="A15" s="16" t="s">
        <v>54</v>
      </c>
      <c r="B15" s="20">
        <v>8321.76</v>
      </c>
      <c r="C15" s="24">
        <f t="shared" si="0"/>
        <v>0.09104770240700219</v>
      </c>
      <c r="D15" s="20">
        <v>11095.68</v>
      </c>
      <c r="E15" s="24">
        <f t="shared" si="1"/>
        <v>0.10188870523415978</v>
      </c>
      <c r="F15" s="20">
        <v>13869.6</v>
      </c>
      <c r="G15" s="24">
        <f t="shared" si="2"/>
        <v>0.12113187772925764</v>
      </c>
    </row>
    <row r="16" spans="1:7" ht="19.5" customHeight="1">
      <c r="A16" s="16" t="s">
        <v>55</v>
      </c>
      <c r="B16" s="20">
        <v>0</v>
      </c>
      <c r="C16" s="24">
        <f t="shared" si="0"/>
        <v>0</v>
      </c>
      <c r="D16" s="20">
        <v>0</v>
      </c>
      <c r="E16" s="24">
        <f t="shared" si="1"/>
        <v>0</v>
      </c>
      <c r="F16" s="20">
        <v>0</v>
      </c>
      <c r="G16" s="24">
        <f t="shared" si="2"/>
        <v>0</v>
      </c>
    </row>
    <row r="17" spans="1:7" ht="19.5" customHeight="1">
      <c r="A17" s="17" t="s">
        <v>56</v>
      </c>
      <c r="B17" s="21">
        <f>B13-B14-B15-B16</f>
        <v>22023.239999999998</v>
      </c>
      <c r="C17" s="25">
        <f t="shared" si="0"/>
        <v>0.24095448577680523</v>
      </c>
      <c r="D17" s="21">
        <f>D13-D14-D15-D16</f>
        <v>23374.32</v>
      </c>
      <c r="E17" s="25">
        <f t="shared" si="1"/>
        <v>0.21464022038567493</v>
      </c>
      <c r="F17" s="21">
        <f>F13-F14-F15-F16</f>
        <v>17244.4</v>
      </c>
      <c r="G17" s="25">
        <f t="shared" si="2"/>
        <v>0.15060611353711792</v>
      </c>
    </row>
    <row r="18" spans="1:7" ht="19.5" customHeight="1">
      <c r="A18" s="16" t="s">
        <v>57</v>
      </c>
      <c r="B18" s="20">
        <v>11825</v>
      </c>
      <c r="C18" s="24">
        <f t="shared" si="0"/>
        <v>0.12937636761487964</v>
      </c>
      <c r="D18" s="20">
        <v>11825</v>
      </c>
      <c r="E18" s="24">
        <f t="shared" si="1"/>
        <v>0.10858585858585859</v>
      </c>
      <c r="F18" s="20">
        <v>11000</v>
      </c>
      <c r="G18" s="24">
        <f t="shared" si="2"/>
        <v>0.09606986899563319</v>
      </c>
    </row>
    <row r="19" spans="1:7" ht="19.5" customHeight="1">
      <c r="A19" s="17" t="s">
        <v>58</v>
      </c>
      <c r="B19" s="21">
        <f>B17-B18</f>
        <v>10198.239999999998</v>
      </c>
      <c r="C19" s="25">
        <f t="shared" si="0"/>
        <v>0.11157811816192557</v>
      </c>
      <c r="D19" s="21">
        <f>D17-D18</f>
        <v>11549.32</v>
      </c>
      <c r="E19" s="25">
        <f t="shared" si="1"/>
        <v>0.10605436179981634</v>
      </c>
      <c r="F19" s="21">
        <f>F17-F18</f>
        <v>6244.4000000000015</v>
      </c>
      <c r="G19" s="25">
        <f t="shared" si="2"/>
        <v>0.05453624454148473</v>
      </c>
    </row>
    <row r="20" spans="1:7" ht="19.5" customHeight="1">
      <c r="A20" s="16" t="s">
        <v>59</v>
      </c>
      <c r="B20" s="20">
        <v>674.88</v>
      </c>
      <c r="C20" s="24">
        <f t="shared" si="0"/>
        <v>0.007383807439824946</v>
      </c>
      <c r="D20" s="20">
        <v>587.78</v>
      </c>
      <c r="E20" s="24">
        <f t="shared" si="1"/>
        <v>0.00539742883379247</v>
      </c>
      <c r="F20" s="20">
        <v>429.82</v>
      </c>
      <c r="G20" s="24">
        <f t="shared" si="2"/>
        <v>0.003753886462882096</v>
      </c>
    </row>
    <row r="21" spans="1:7" ht="15">
      <c r="A21" s="16" t="s">
        <v>60</v>
      </c>
      <c r="B21" s="20"/>
      <c r="C21" s="24">
        <f t="shared" si="0"/>
        <v>0</v>
      </c>
      <c r="D21" s="20"/>
      <c r="E21" s="24">
        <f t="shared" si="1"/>
        <v>0</v>
      </c>
      <c r="F21" s="20"/>
      <c r="G21" s="24">
        <f t="shared" si="2"/>
        <v>0</v>
      </c>
    </row>
    <row r="22" spans="1:7" ht="24.75" customHeight="1">
      <c r="A22" s="17" t="s">
        <v>61</v>
      </c>
      <c r="B22" s="21">
        <f>B19-B20+B21</f>
        <v>9523.359999999999</v>
      </c>
      <c r="C22" s="25">
        <f t="shared" si="0"/>
        <v>0.10419431072210064</v>
      </c>
      <c r="D22" s="21">
        <f>D19-D20+D21</f>
        <v>10961.539999999999</v>
      </c>
      <c r="E22" s="25">
        <f t="shared" si="1"/>
        <v>0.10065693296602386</v>
      </c>
      <c r="F22" s="21">
        <f>F19-F20+F21</f>
        <v>5814.580000000002</v>
      </c>
      <c r="G22" s="25">
        <f t="shared" si="2"/>
        <v>0.05078235807860264</v>
      </c>
    </row>
    <row r="23" spans="1:7" ht="15">
      <c r="A23" s="16" t="s">
        <v>62</v>
      </c>
      <c r="B23" s="20">
        <v>1428.5</v>
      </c>
      <c r="C23" s="24">
        <f t="shared" si="0"/>
        <v>0.015629102844638948</v>
      </c>
      <c r="D23" s="20">
        <v>1644.23</v>
      </c>
      <c r="E23" s="24">
        <f t="shared" si="1"/>
        <v>0.015098530762167125</v>
      </c>
      <c r="F23" s="20">
        <v>872.19</v>
      </c>
      <c r="G23" s="24">
        <f t="shared" si="2"/>
        <v>0.007617379912663756</v>
      </c>
    </row>
    <row r="24" spans="1:7" ht="24.75" customHeight="1">
      <c r="A24" s="17" t="s">
        <v>63</v>
      </c>
      <c r="B24" s="21">
        <f>B22-B23</f>
        <v>8094.859999999999</v>
      </c>
      <c r="C24" s="25">
        <f t="shared" si="0"/>
        <v>0.0885652078774617</v>
      </c>
      <c r="D24" s="21">
        <f>D22-D23</f>
        <v>9317.31</v>
      </c>
      <c r="E24" s="25">
        <f t="shared" si="1"/>
        <v>0.08555840220385674</v>
      </c>
      <c r="F24" s="21">
        <f>F22-F23</f>
        <v>4942.390000000001</v>
      </c>
      <c r="G24" s="25">
        <f t="shared" si="2"/>
        <v>0.04316497816593887</v>
      </c>
    </row>
    <row r="25" spans="1:7" ht="24.75" customHeight="1">
      <c r="A25" s="17" t="s">
        <v>64</v>
      </c>
      <c r="B25" s="21">
        <f>B24+B18</f>
        <v>19919.86</v>
      </c>
      <c r="C25" s="25">
        <f t="shared" si="0"/>
        <v>0.21794157549234136</v>
      </c>
      <c r="D25" s="21">
        <f>D24+D18</f>
        <v>21142.309999999998</v>
      </c>
      <c r="E25" s="25">
        <f t="shared" si="1"/>
        <v>0.1941442607897153</v>
      </c>
      <c r="F25" s="21">
        <f>F24+F18</f>
        <v>15942.390000000001</v>
      </c>
      <c r="G25" s="25">
        <f t="shared" si="2"/>
        <v>0.13923484716157206</v>
      </c>
    </row>
    <row r="26" spans="1:7" ht="15">
      <c r="A26" s="18"/>
      <c r="B26" s="22"/>
      <c r="C26" s="26"/>
      <c r="D26" s="22"/>
      <c r="E26" s="26"/>
      <c r="F26" s="22"/>
      <c r="G26" s="26"/>
    </row>
    <row r="27" spans="1:7" ht="15">
      <c r="A27" s="18"/>
      <c r="B27" s="22"/>
      <c r="C27" s="26"/>
      <c r="D27" s="22"/>
      <c r="E27" s="26"/>
      <c r="F27" s="22"/>
      <c r="G27" s="26"/>
    </row>
    <row r="28" spans="1:7" ht="15">
      <c r="A28" s="18"/>
      <c r="B28" s="22"/>
      <c r="C28" s="26"/>
      <c r="D28" s="22"/>
      <c r="E28" s="26"/>
      <c r="F28" s="22"/>
      <c r="G28" s="26"/>
    </row>
    <row r="29" spans="1:7" ht="15">
      <c r="A29" s="18"/>
      <c r="B29" s="22"/>
      <c r="C29" s="26"/>
      <c r="D29" s="22"/>
      <c r="E29" s="26"/>
      <c r="F29" s="22"/>
      <c r="G29" s="26"/>
    </row>
    <row r="30" spans="1:7" ht="15">
      <c r="A30" s="18"/>
      <c r="B30" s="22"/>
      <c r="C30" s="26"/>
      <c r="D30" s="22"/>
      <c r="E30" s="26"/>
      <c r="F30" s="22"/>
      <c r="G30" s="2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0"/>
  <sheetViews>
    <sheetView workbookViewId="0" topLeftCell="A1">
      <selection activeCell="A1" sqref="A1"/>
    </sheetView>
  </sheetViews>
  <sheetFormatPr defaultColWidth="11.421875" defaultRowHeight="15"/>
  <cols>
    <col min="1" max="1" width="30.00390625" style="0" customWidth="1"/>
    <col min="2" max="2" width="12.00390625" style="0" customWidth="1"/>
    <col min="3" max="3" width="7.00390625" style="0" customWidth="1"/>
    <col min="4" max="4" width="12.00390625" style="0" customWidth="1"/>
    <col min="5" max="5" width="7.00390625" style="0" customWidth="1"/>
    <col min="6" max="6" width="12.00390625" style="0" customWidth="1"/>
    <col min="7" max="7" width="7.00390625" style="0" customWidth="1"/>
    <col min="8" max="16384" width="9.140625" style="0" customWidth="1"/>
  </cols>
  <sheetData>
    <row r="1" spans="1:7" ht="30" customHeight="1">
      <c r="A1" s="15" t="s">
        <v>36</v>
      </c>
      <c r="B1" s="19" t="s">
        <v>37</v>
      </c>
      <c r="C1" s="23" t="s">
        <v>38</v>
      </c>
      <c r="D1" s="19" t="s">
        <v>39</v>
      </c>
      <c r="E1" s="23" t="s">
        <v>38</v>
      </c>
      <c r="F1" s="19" t="s">
        <v>40</v>
      </c>
      <c r="G1" s="23" t="s">
        <v>38</v>
      </c>
    </row>
    <row r="2" spans="1:7" ht="19.5" customHeight="1">
      <c r="A2" s="29" t="s">
        <v>41</v>
      </c>
      <c r="B2" s="30"/>
      <c r="C2" s="31"/>
      <c r="D2" s="30"/>
      <c r="E2" s="31"/>
      <c r="F2" s="30"/>
      <c r="G2" s="31"/>
    </row>
    <row r="3" spans="1:7" ht="19.5" customHeight="1">
      <c r="A3" s="29" t="s">
        <v>65</v>
      </c>
      <c r="B3" s="30"/>
      <c r="C3" s="31"/>
      <c r="D3" s="30"/>
      <c r="E3" s="31"/>
      <c r="F3" s="30"/>
      <c r="G3" s="31"/>
    </row>
    <row r="4" spans="1:7" ht="24.75" customHeight="1">
      <c r="A4" s="17" t="s">
        <v>43</v>
      </c>
      <c r="B4" s="21">
        <f>B2-B3</f>
        <v>0</v>
      </c>
      <c r="C4" s="32"/>
      <c r="D4" s="21">
        <f>D2-D3</f>
        <v>0</v>
      </c>
      <c r="E4" s="32"/>
      <c r="F4" s="21">
        <f>F2-F3</f>
        <v>0</v>
      </c>
      <c r="G4" s="32"/>
    </row>
    <row r="5" spans="1:7" ht="19.5" customHeight="1">
      <c r="A5" s="29" t="s">
        <v>66</v>
      </c>
      <c r="B5" s="30">
        <v>91400</v>
      </c>
      <c r="C5" s="31"/>
      <c r="D5" s="30">
        <v>108900</v>
      </c>
      <c r="E5" s="31"/>
      <c r="F5" s="30">
        <v>114500</v>
      </c>
      <c r="G5" s="31"/>
    </row>
    <row r="6" spans="1:7" ht="19.5" customHeight="1">
      <c r="A6" s="33" t="s">
        <v>67</v>
      </c>
      <c r="B6" s="34">
        <v>33000</v>
      </c>
      <c r="C6" s="35"/>
      <c r="D6" s="34">
        <v>38500</v>
      </c>
      <c r="E6" s="35"/>
      <c r="F6" s="34">
        <v>38500</v>
      </c>
      <c r="G6" s="35"/>
    </row>
    <row r="7" spans="1:7" ht="19.5" customHeight="1">
      <c r="A7" s="33" t="s">
        <v>68</v>
      </c>
      <c r="B7" s="34">
        <v>58400</v>
      </c>
      <c r="C7" s="35"/>
      <c r="D7" s="34">
        <v>70400</v>
      </c>
      <c r="E7" s="35"/>
      <c r="F7" s="34">
        <v>76000</v>
      </c>
      <c r="G7" s="35"/>
    </row>
    <row r="8" spans="1:7" ht="19.5" customHeight="1">
      <c r="A8" s="29" t="s">
        <v>45</v>
      </c>
      <c r="B8" s="30"/>
      <c r="C8" s="31"/>
      <c r="D8" s="30"/>
      <c r="E8" s="31"/>
      <c r="F8" s="30"/>
      <c r="G8" s="31"/>
    </row>
    <row r="9" spans="1:7" ht="24.75" customHeight="1">
      <c r="A9" s="17" t="s">
        <v>46</v>
      </c>
      <c r="B9" s="21">
        <f>B5+B8</f>
        <v>91400</v>
      </c>
      <c r="C9" s="32"/>
      <c r="D9" s="21">
        <f>D5+D8</f>
        <v>108900</v>
      </c>
      <c r="E9" s="32"/>
      <c r="F9" s="21">
        <f>F5+F8</f>
        <v>114500</v>
      </c>
      <c r="G9" s="32"/>
    </row>
    <row r="10" spans="1:7" ht="24.75" customHeight="1">
      <c r="A10" s="17" t="s">
        <v>47</v>
      </c>
      <c r="B10" s="21">
        <f>B9+B2</f>
        <v>91400</v>
      </c>
      <c r="C10" s="32"/>
      <c r="D10" s="21">
        <f>D9+D2</f>
        <v>108900</v>
      </c>
      <c r="E10" s="32"/>
      <c r="F10" s="21">
        <f>F9+F2</f>
        <v>114500</v>
      </c>
      <c r="G10" s="32"/>
    </row>
    <row r="11" spans="1:7" ht="19.5" customHeight="1">
      <c r="A11" s="29" t="s">
        <v>69</v>
      </c>
      <c r="B11" s="30">
        <v>31990</v>
      </c>
      <c r="C11" s="31"/>
      <c r="D11" s="30">
        <v>38115</v>
      </c>
      <c r="E11" s="31"/>
      <c r="F11" s="30">
        <v>40071</v>
      </c>
      <c r="G11" s="31"/>
    </row>
    <row r="12" spans="1:7" ht="19.5" customHeight="1">
      <c r="A12" s="33" t="s">
        <v>67</v>
      </c>
      <c r="B12" s="34">
        <v>11550</v>
      </c>
      <c r="C12" s="35"/>
      <c r="D12" s="34">
        <v>13475</v>
      </c>
      <c r="E12" s="35"/>
      <c r="F12" s="34">
        <v>13475</v>
      </c>
      <c r="G12" s="35"/>
    </row>
    <row r="13" spans="1:7" ht="19.5" customHeight="1">
      <c r="A13" s="33" t="s">
        <v>68</v>
      </c>
      <c r="B13" s="34">
        <v>20440</v>
      </c>
      <c r="C13" s="35"/>
      <c r="D13" s="34">
        <v>24640</v>
      </c>
      <c r="E13" s="35"/>
      <c r="F13" s="34">
        <v>26596</v>
      </c>
      <c r="G13" s="35"/>
    </row>
    <row r="14" spans="1:7" ht="24.75" customHeight="1">
      <c r="A14" s="17" t="s">
        <v>70</v>
      </c>
      <c r="B14" s="21">
        <f>B9-B11</f>
        <v>59410</v>
      </c>
      <c r="C14" s="32"/>
      <c r="D14" s="21">
        <f>D9-D11</f>
        <v>70785</v>
      </c>
      <c r="E14" s="32"/>
      <c r="F14" s="21">
        <f>F9-F11</f>
        <v>74429</v>
      </c>
      <c r="G14" s="32"/>
    </row>
    <row r="15" spans="1:7" ht="24.75" customHeight="1">
      <c r="A15" s="17" t="s">
        <v>50</v>
      </c>
      <c r="B15" s="21">
        <f>B14+B4</f>
        <v>59410</v>
      </c>
      <c r="C15" s="32"/>
      <c r="D15" s="21">
        <f>D14+D4</f>
        <v>70785</v>
      </c>
      <c r="E15" s="32"/>
      <c r="F15" s="21">
        <f>F14+F4</f>
        <v>74429</v>
      </c>
      <c r="G15" s="32"/>
    </row>
    <row r="16" spans="1:7" ht="19.5" customHeight="1">
      <c r="A16" s="29" t="s">
        <v>51</v>
      </c>
      <c r="B16" s="30">
        <v>11065</v>
      </c>
      <c r="C16" s="31"/>
      <c r="D16" s="30">
        <v>12315</v>
      </c>
      <c r="E16" s="31"/>
      <c r="F16" s="30">
        <v>13315</v>
      </c>
      <c r="G16" s="31"/>
    </row>
    <row r="17" spans="1:7" ht="19.5" customHeight="1">
      <c r="A17" s="33" t="s">
        <v>71</v>
      </c>
      <c r="B17" s="34">
        <v>5000</v>
      </c>
      <c r="C17" s="35"/>
      <c r="D17" s="34">
        <v>5000</v>
      </c>
      <c r="E17" s="35"/>
      <c r="F17" s="34">
        <v>5000</v>
      </c>
      <c r="G17" s="35"/>
    </row>
    <row r="18" spans="1:7" ht="19.5" customHeight="1">
      <c r="A18" s="33" t="s">
        <v>72</v>
      </c>
      <c r="B18" s="34">
        <v>700</v>
      </c>
      <c r="C18" s="35"/>
      <c r="D18" s="34">
        <v>700</v>
      </c>
      <c r="E18" s="35"/>
      <c r="F18" s="34">
        <v>700</v>
      </c>
      <c r="G18" s="35"/>
    </row>
    <row r="19" spans="1:7" ht="19.5" customHeight="1">
      <c r="A19" s="33" t="s">
        <v>73</v>
      </c>
      <c r="B19" s="34">
        <v>500</v>
      </c>
      <c r="C19" s="35"/>
      <c r="D19" s="34">
        <v>500</v>
      </c>
      <c r="E19" s="35"/>
      <c r="F19" s="34">
        <v>500</v>
      </c>
      <c r="G19" s="35"/>
    </row>
    <row r="20" spans="1:7" ht="19.5" customHeight="1">
      <c r="A20" s="33" t="s">
        <v>74</v>
      </c>
      <c r="B20" s="34">
        <v>1000</v>
      </c>
      <c r="C20" s="35"/>
      <c r="D20" s="34">
        <v>2000</v>
      </c>
      <c r="E20" s="35"/>
      <c r="F20" s="34">
        <v>3000</v>
      </c>
      <c r="G20" s="35"/>
    </row>
    <row r="21" spans="1:7" ht="15">
      <c r="A21" s="33" t="s">
        <v>75</v>
      </c>
      <c r="B21" s="34">
        <v>2000</v>
      </c>
      <c r="C21" s="35"/>
      <c r="D21" s="34">
        <v>2000</v>
      </c>
      <c r="E21" s="35"/>
      <c r="F21" s="34">
        <v>2000</v>
      </c>
      <c r="G21" s="35"/>
    </row>
    <row r="22" spans="1:7" ht="15">
      <c r="A22" s="33" t="s">
        <v>76</v>
      </c>
      <c r="B22" s="34">
        <v>100</v>
      </c>
      <c r="C22" s="35"/>
      <c r="D22" s="34">
        <v>100</v>
      </c>
      <c r="E22" s="35"/>
      <c r="F22" s="34">
        <v>100</v>
      </c>
      <c r="G22" s="35"/>
    </row>
    <row r="23" spans="1:7" ht="15">
      <c r="A23" s="33" t="s">
        <v>77</v>
      </c>
      <c r="B23" s="34">
        <v>250</v>
      </c>
      <c r="C23" s="35"/>
      <c r="D23" s="34">
        <v>0</v>
      </c>
      <c r="E23" s="35"/>
      <c r="F23" s="34">
        <v>0</v>
      </c>
      <c r="G23" s="35"/>
    </row>
    <row r="24" spans="1:7" ht="15">
      <c r="A24" s="33" t="s">
        <v>78</v>
      </c>
      <c r="B24" s="34">
        <v>1500</v>
      </c>
      <c r="C24" s="35"/>
      <c r="D24" s="34">
        <v>2000</v>
      </c>
      <c r="E24" s="35"/>
      <c r="F24" s="34">
        <v>2000</v>
      </c>
      <c r="G24" s="35"/>
    </row>
    <row r="25" spans="1:7" ht="15">
      <c r="A25" s="33" t="s">
        <v>79</v>
      </c>
      <c r="B25" s="34">
        <v>15</v>
      </c>
      <c r="C25" s="35"/>
      <c r="D25" s="34">
        <v>15</v>
      </c>
      <c r="E25" s="35"/>
      <c r="F25" s="34">
        <v>15</v>
      </c>
      <c r="G25" s="35"/>
    </row>
    <row r="26" spans="1:7" ht="24.75" customHeight="1">
      <c r="A26" s="17" t="s">
        <v>52</v>
      </c>
      <c r="B26" s="21">
        <f>B15-B16</f>
        <v>48345</v>
      </c>
      <c r="C26" s="32"/>
      <c r="D26" s="21">
        <f>D15-D16</f>
        <v>58470</v>
      </c>
      <c r="E26" s="32"/>
      <c r="F26" s="21">
        <f>F15-F16</f>
        <v>61114</v>
      </c>
      <c r="G26" s="32"/>
    </row>
    <row r="27" spans="1:7" ht="15">
      <c r="A27" s="29" t="s">
        <v>53</v>
      </c>
      <c r="B27" s="30">
        <v>18000</v>
      </c>
      <c r="C27" s="31"/>
      <c r="D27" s="30">
        <v>24000</v>
      </c>
      <c r="E27" s="31"/>
      <c r="F27" s="30">
        <v>30000</v>
      </c>
      <c r="G27" s="31"/>
    </row>
    <row r="28" spans="1:7" ht="15">
      <c r="A28" s="36" t="s">
        <v>80</v>
      </c>
      <c r="B28" s="37"/>
      <c r="C28" s="38"/>
      <c r="D28" s="37"/>
      <c r="E28" s="38"/>
      <c r="F28" s="37"/>
      <c r="G28" s="38"/>
    </row>
    <row r="29" spans="1:7" ht="15">
      <c r="A29" s="36" t="s">
        <v>81</v>
      </c>
      <c r="B29" s="37">
        <v>18000</v>
      </c>
      <c r="C29" s="38"/>
      <c r="D29" s="37">
        <v>24000</v>
      </c>
      <c r="E29" s="38"/>
      <c r="F29" s="37">
        <v>30000</v>
      </c>
      <c r="G29" s="38"/>
    </row>
    <row r="30" spans="1:7" ht="15">
      <c r="A30" s="33" t="s">
        <v>82</v>
      </c>
      <c r="B30" s="34">
        <v>18000</v>
      </c>
      <c r="C30" s="35"/>
      <c r="D30" s="34">
        <v>24000</v>
      </c>
      <c r="E30" s="35"/>
      <c r="F30" s="34">
        <v>30000</v>
      </c>
      <c r="G30" s="35"/>
    </row>
    <row r="31" spans="1:7" ht="15">
      <c r="A31" s="39" t="s">
        <v>83</v>
      </c>
      <c r="B31" s="40">
        <v>8321.76</v>
      </c>
      <c r="C31" s="31"/>
      <c r="D31" s="40">
        <v>11095.68</v>
      </c>
      <c r="E31" s="31"/>
      <c r="F31" s="40">
        <v>13869.6</v>
      </c>
      <c r="G31" s="31"/>
    </row>
    <row r="32" spans="1:7" ht="15">
      <c r="A32" s="36" t="s">
        <v>84</v>
      </c>
      <c r="B32" s="37"/>
      <c r="C32" s="38"/>
      <c r="D32" s="37"/>
      <c r="E32" s="38"/>
      <c r="F32" s="37"/>
      <c r="G32" s="38"/>
    </row>
    <row r="33" spans="1:7" ht="15">
      <c r="A33" s="36" t="s">
        <v>81</v>
      </c>
      <c r="B33" s="37">
        <v>8321.76</v>
      </c>
      <c r="C33" s="38"/>
      <c r="D33" s="37">
        <v>11095.68</v>
      </c>
      <c r="E33" s="38"/>
      <c r="F33" s="37">
        <v>13869.6</v>
      </c>
      <c r="G33" s="38"/>
    </row>
    <row r="34" spans="1:7" ht="15">
      <c r="A34" s="33" t="s">
        <v>82</v>
      </c>
      <c r="B34" s="34">
        <v>8321.76</v>
      </c>
      <c r="C34" s="35"/>
      <c r="D34" s="34">
        <v>11095.68</v>
      </c>
      <c r="E34" s="35"/>
      <c r="F34" s="34">
        <v>13869.6</v>
      </c>
      <c r="G34" s="35"/>
    </row>
    <row r="35" spans="1:7" ht="15">
      <c r="A35" s="39" t="s">
        <v>55</v>
      </c>
      <c r="B35" s="40">
        <v>0</v>
      </c>
      <c r="C35" s="31"/>
      <c r="D35" s="40">
        <v>0</v>
      </c>
      <c r="E35" s="31"/>
      <c r="F35" s="40">
        <v>0</v>
      </c>
      <c r="G35" s="31"/>
    </row>
    <row r="36" spans="1:7" ht="24.75" customHeight="1">
      <c r="A36" s="13" t="s">
        <v>56</v>
      </c>
      <c r="B36" s="41">
        <f>B26-B27-B31-B35</f>
        <v>22023.239999999998</v>
      </c>
      <c r="C36" s="32"/>
      <c r="D36" s="41">
        <f>D26-D27-D31-D35</f>
        <v>23374.32</v>
      </c>
      <c r="E36" s="32"/>
      <c r="F36" s="41">
        <f>F26-F27-F31-F35</f>
        <v>17244.4</v>
      </c>
      <c r="G36" s="32"/>
    </row>
    <row r="37" spans="1:7" ht="15">
      <c r="A37" s="39" t="s">
        <v>57</v>
      </c>
      <c r="B37" s="40">
        <v>11825</v>
      </c>
      <c r="C37" s="31"/>
      <c r="D37" s="40">
        <v>11825</v>
      </c>
      <c r="E37" s="31"/>
      <c r="F37" s="40">
        <v>11000</v>
      </c>
      <c r="G37" s="31"/>
    </row>
    <row r="38" spans="1:7" ht="15">
      <c r="A38" s="33" t="s">
        <v>85</v>
      </c>
      <c r="B38" s="34">
        <v>8000</v>
      </c>
      <c r="C38" s="35"/>
      <c r="D38" s="34">
        <v>8000</v>
      </c>
      <c r="E38" s="35"/>
      <c r="F38" s="34">
        <v>8000</v>
      </c>
      <c r="G38" s="35"/>
    </row>
    <row r="39" spans="1:7" ht="15">
      <c r="A39" s="33" t="s">
        <v>86</v>
      </c>
      <c r="B39" s="34">
        <v>3000</v>
      </c>
      <c r="C39" s="35"/>
      <c r="D39" s="34">
        <v>3000</v>
      </c>
      <c r="E39" s="35"/>
      <c r="F39" s="34">
        <v>3000</v>
      </c>
      <c r="G39" s="35"/>
    </row>
    <row r="40" spans="1:7" ht="15">
      <c r="A40" s="33" t="s">
        <v>87</v>
      </c>
      <c r="B40" s="34">
        <v>400</v>
      </c>
      <c r="C40" s="35"/>
      <c r="D40" s="34">
        <v>400</v>
      </c>
      <c r="E40" s="35"/>
      <c r="F40" s="34">
        <v>0</v>
      </c>
      <c r="G40" s="35"/>
    </row>
    <row r="41" spans="1:7" ht="15">
      <c r="A41" s="33" t="s">
        <v>88</v>
      </c>
      <c r="B41" s="34">
        <v>425</v>
      </c>
      <c r="C41" s="35"/>
      <c r="D41" s="34">
        <v>425</v>
      </c>
      <c r="E41" s="35"/>
      <c r="F41" s="34">
        <v>0</v>
      </c>
      <c r="G41" s="35"/>
    </row>
    <row r="42" spans="1:7" ht="24.75" customHeight="1">
      <c r="A42" s="13" t="s">
        <v>58</v>
      </c>
      <c r="B42" s="41">
        <f>B36-B37</f>
        <v>10198.239999999998</v>
      </c>
      <c r="C42" s="32"/>
      <c r="D42" s="41">
        <f>D36-D37</f>
        <v>11549.32</v>
      </c>
      <c r="E42" s="32"/>
      <c r="F42" s="41">
        <f>F36-F37</f>
        <v>6244.4000000000015</v>
      </c>
      <c r="G42" s="32"/>
    </row>
    <row r="43" spans="1:7" ht="15">
      <c r="A43" s="39" t="s">
        <v>59</v>
      </c>
      <c r="B43" s="40">
        <v>674.88</v>
      </c>
      <c r="C43" s="31"/>
      <c r="D43" s="40">
        <v>587.78</v>
      </c>
      <c r="E43" s="31"/>
      <c r="F43" s="40">
        <v>429.82</v>
      </c>
      <c r="G43" s="31"/>
    </row>
    <row r="44" spans="1:7" ht="15">
      <c r="A44" s="33" t="s">
        <v>89</v>
      </c>
      <c r="B44" s="34">
        <v>674.88</v>
      </c>
      <c r="C44" s="35"/>
      <c r="D44" s="34">
        <v>587.78</v>
      </c>
      <c r="E44" s="35"/>
      <c r="F44" s="34">
        <v>429.82</v>
      </c>
      <c r="G44" s="35"/>
    </row>
    <row r="45" spans="1:7" ht="15">
      <c r="A45" s="39" t="s">
        <v>60</v>
      </c>
      <c r="B45" s="40"/>
      <c r="C45" s="31"/>
      <c r="D45" s="40"/>
      <c r="E45" s="31"/>
      <c r="F45" s="40"/>
      <c r="G45" s="31"/>
    </row>
    <row r="46" spans="1:7" ht="24.75" customHeight="1">
      <c r="A46" s="13" t="s">
        <v>61</v>
      </c>
      <c r="B46" s="41">
        <f>B42-B43+B45</f>
        <v>9523.359999999999</v>
      </c>
      <c r="C46" s="32"/>
      <c r="D46" s="41">
        <f>D42-D43+D45</f>
        <v>10961.539999999999</v>
      </c>
      <c r="E46" s="32"/>
      <c r="F46" s="41">
        <f>F42-F43+F45</f>
        <v>5814.580000000002</v>
      </c>
      <c r="G46" s="32"/>
    </row>
    <row r="47" spans="1:7" ht="15">
      <c r="A47" s="39" t="s">
        <v>62</v>
      </c>
      <c r="B47" s="40">
        <v>1428.5</v>
      </c>
      <c r="C47" s="31"/>
      <c r="D47" s="40">
        <v>1644.23</v>
      </c>
      <c r="E47" s="31"/>
      <c r="F47" s="40">
        <v>872.19</v>
      </c>
      <c r="G47" s="31"/>
    </row>
    <row r="48" spans="1:7" ht="24.75" customHeight="1">
      <c r="A48" s="13" t="s">
        <v>63</v>
      </c>
      <c r="B48" s="41">
        <f>B46-B47</f>
        <v>8094.859999999999</v>
      </c>
      <c r="C48" s="32"/>
      <c r="D48" s="41">
        <f>D46-D47</f>
        <v>9317.31</v>
      </c>
      <c r="E48" s="32"/>
      <c r="F48" s="41">
        <f>F46-F47</f>
        <v>4942.390000000001</v>
      </c>
      <c r="G48" s="32"/>
    </row>
    <row r="49" spans="1:7" ht="24.75" customHeight="1">
      <c r="A49" s="13" t="s">
        <v>64</v>
      </c>
      <c r="B49" s="41">
        <f>B48+B37</f>
        <v>19919.86</v>
      </c>
      <c r="C49" s="32"/>
      <c r="D49" s="41">
        <f>D48+D37</f>
        <v>21142.309999999998</v>
      </c>
      <c r="E49" s="32"/>
      <c r="F49" s="41">
        <f>F48+F37</f>
        <v>15942.390000000001</v>
      </c>
      <c r="G49" s="32"/>
    </row>
    <row r="50" spans="2:7" ht="15">
      <c r="B50" s="27"/>
      <c r="C50" s="28"/>
      <c r="D50" s="27"/>
      <c r="E50" s="28"/>
      <c r="F50" s="27"/>
      <c r="G50" s="28"/>
    </row>
    <row r="51" spans="2:7" ht="15">
      <c r="B51" s="27"/>
      <c r="C51" s="28"/>
      <c r="D51" s="27"/>
      <c r="E51" s="28"/>
      <c r="F51" s="27"/>
      <c r="G51" s="28"/>
    </row>
    <row r="52" spans="2:7" ht="15">
      <c r="B52" s="27"/>
      <c r="C52" s="28"/>
      <c r="D52" s="27"/>
      <c r="E52" s="28"/>
      <c r="F52" s="27"/>
      <c r="G52" s="28"/>
    </row>
    <row r="53" spans="2:7" ht="15">
      <c r="B53" s="27"/>
      <c r="C53" s="28"/>
      <c r="D53" s="27"/>
      <c r="E53" s="28"/>
      <c r="F53" s="27"/>
      <c r="G53" s="28"/>
    </row>
    <row r="54" spans="2:7" ht="15">
      <c r="B54" s="27"/>
      <c r="C54" s="28"/>
      <c r="D54" s="27"/>
      <c r="E54" s="28"/>
      <c r="F54" s="27"/>
      <c r="G54" s="28"/>
    </row>
    <row r="55" spans="2:7" ht="15">
      <c r="B55" s="27"/>
      <c r="C55" s="28"/>
      <c r="D55" s="27"/>
      <c r="E55" s="28"/>
      <c r="F55" s="27"/>
      <c r="G55" s="28"/>
    </row>
    <row r="56" spans="2:7" ht="15">
      <c r="B56" s="27"/>
      <c r="C56" s="28"/>
      <c r="D56" s="27"/>
      <c r="E56" s="28"/>
      <c r="F56" s="27"/>
      <c r="G56" s="28"/>
    </row>
    <row r="57" spans="2:7" ht="15">
      <c r="B57" s="27"/>
      <c r="C57" s="28"/>
      <c r="D57" s="27"/>
      <c r="E57" s="28"/>
      <c r="F57" s="27"/>
      <c r="G57" s="28"/>
    </row>
    <row r="58" spans="2:7" ht="15">
      <c r="B58" s="27"/>
      <c r="C58" s="28"/>
      <c r="D58" s="27"/>
      <c r="E58" s="28"/>
      <c r="F58" s="27"/>
      <c r="G58" s="28"/>
    </row>
    <row r="59" spans="2:7" ht="15">
      <c r="B59" s="27"/>
      <c r="C59" s="28"/>
      <c r="D59" s="27"/>
      <c r="E59" s="28"/>
      <c r="F59" s="27"/>
      <c r="G59" s="28"/>
    </row>
    <row r="60" spans="2:7" ht="15">
      <c r="B60" s="27"/>
      <c r="C60" s="28"/>
      <c r="D60" s="27"/>
      <c r="E60" s="28"/>
      <c r="F60" s="27"/>
      <c r="G60" s="28"/>
    </row>
    <row r="61" spans="2:7" ht="15">
      <c r="B61" s="27"/>
      <c r="C61" s="28"/>
      <c r="D61" s="27"/>
      <c r="E61" s="28"/>
      <c r="F61" s="27"/>
      <c r="G61" s="28"/>
    </row>
    <row r="62" spans="2:7" ht="15">
      <c r="B62" s="27"/>
      <c r="C62" s="28"/>
      <c r="D62" s="27"/>
      <c r="E62" s="28"/>
      <c r="F62" s="27"/>
      <c r="G62" s="28"/>
    </row>
    <row r="63" spans="2:7" ht="15">
      <c r="B63" s="27"/>
      <c r="C63" s="28"/>
      <c r="D63" s="27"/>
      <c r="E63" s="28"/>
      <c r="F63" s="27"/>
      <c r="G63" s="28"/>
    </row>
    <row r="64" spans="2:7" ht="15">
      <c r="B64" s="27"/>
      <c r="C64" s="28"/>
      <c r="D64" s="27"/>
      <c r="E64" s="28"/>
      <c r="F64" s="27"/>
      <c r="G64" s="28"/>
    </row>
    <row r="65" spans="2:7" ht="15">
      <c r="B65" s="27"/>
      <c r="C65" s="28"/>
      <c r="D65" s="27"/>
      <c r="E65" s="28"/>
      <c r="F65" s="27"/>
      <c r="G65" s="28"/>
    </row>
    <row r="66" spans="2:7" ht="15">
      <c r="B66" s="27"/>
      <c r="C66" s="28"/>
      <c r="D66" s="27"/>
      <c r="E66" s="28"/>
      <c r="F66" s="27"/>
      <c r="G66" s="28"/>
    </row>
    <row r="67" spans="2:7" ht="15">
      <c r="B67" s="27"/>
      <c r="C67" s="28"/>
      <c r="D67" s="27"/>
      <c r="E67" s="28"/>
      <c r="F67" s="27"/>
      <c r="G67" s="28"/>
    </row>
    <row r="68" spans="2:7" ht="15">
      <c r="B68" s="27"/>
      <c r="C68" s="28"/>
      <c r="D68" s="27"/>
      <c r="E68" s="28"/>
      <c r="F68" s="27"/>
      <c r="G68" s="28"/>
    </row>
    <row r="69" spans="2:7" ht="15">
      <c r="B69" s="27"/>
      <c r="C69" s="28"/>
      <c r="D69" s="27"/>
      <c r="E69" s="28"/>
      <c r="F69" s="27"/>
      <c r="G69" s="28"/>
    </row>
    <row r="70" spans="2:7" ht="15">
      <c r="B70" s="27"/>
      <c r="C70" s="28"/>
      <c r="D70" s="27"/>
      <c r="E70" s="28"/>
      <c r="F70" s="27"/>
      <c r="G70" s="28"/>
    </row>
    <row r="71" spans="2:7" ht="15">
      <c r="B71" s="27"/>
      <c r="C71" s="28"/>
      <c r="D71" s="27"/>
      <c r="E71" s="28"/>
      <c r="F71" s="27"/>
      <c r="G71" s="28"/>
    </row>
    <row r="72" spans="2:7" ht="15">
      <c r="B72" s="27"/>
      <c r="C72" s="28"/>
      <c r="D72" s="27"/>
      <c r="E72" s="28"/>
      <c r="F72" s="27"/>
      <c r="G72" s="28"/>
    </row>
    <row r="73" spans="2:7" ht="15">
      <c r="B73" s="27"/>
      <c r="C73" s="28"/>
      <c r="D73" s="27"/>
      <c r="E73" s="28"/>
      <c r="F73" s="27"/>
      <c r="G73" s="28"/>
    </row>
    <row r="74" spans="2:7" ht="15">
      <c r="B74" s="27"/>
      <c r="C74" s="28"/>
      <c r="D74" s="27"/>
      <c r="E74" s="28"/>
      <c r="F74" s="27"/>
      <c r="G74" s="28"/>
    </row>
    <row r="75" spans="2:7" ht="15">
      <c r="B75" s="27"/>
      <c r="C75" s="28"/>
      <c r="D75" s="27"/>
      <c r="E75" s="28"/>
      <c r="F75" s="27"/>
      <c r="G75" s="28"/>
    </row>
    <row r="76" spans="2:7" ht="15">
      <c r="B76" s="27"/>
      <c r="C76" s="28"/>
      <c r="D76" s="27"/>
      <c r="E76" s="28"/>
      <c r="F76" s="27"/>
      <c r="G76" s="28"/>
    </row>
    <row r="77" spans="2:7" ht="15">
      <c r="B77" s="27"/>
      <c r="C77" s="28"/>
      <c r="D77" s="27"/>
      <c r="E77" s="28"/>
      <c r="F77" s="27"/>
      <c r="G77" s="28"/>
    </row>
    <row r="78" spans="2:7" ht="15">
      <c r="B78" s="27"/>
      <c r="C78" s="28"/>
      <c r="D78" s="27"/>
      <c r="E78" s="28"/>
      <c r="F78" s="27"/>
      <c r="G78" s="28"/>
    </row>
    <row r="79" spans="2:7" ht="15">
      <c r="B79" s="27"/>
      <c r="C79" s="28"/>
      <c r="D79" s="27"/>
      <c r="E79" s="28"/>
      <c r="F79" s="27"/>
      <c r="G79" s="28"/>
    </row>
    <row r="80" spans="2:7" ht="15">
      <c r="B80" s="27"/>
      <c r="C80" s="28"/>
      <c r="D80" s="27"/>
      <c r="E80" s="28"/>
      <c r="F80" s="27"/>
      <c r="G80" s="28"/>
    </row>
    <row r="81" spans="2:7" ht="15">
      <c r="B81" s="27"/>
      <c r="C81" s="28"/>
      <c r="D81" s="27"/>
      <c r="E81" s="28"/>
      <c r="F81" s="27"/>
      <c r="G81" s="28"/>
    </row>
    <row r="82" spans="2:7" ht="15">
      <c r="B82" s="27"/>
      <c r="C82" s="28"/>
      <c r="D82" s="27"/>
      <c r="E82" s="28"/>
      <c r="F82" s="27"/>
      <c r="G82" s="28"/>
    </row>
    <row r="83" spans="2:7" ht="15">
      <c r="B83" s="27"/>
      <c r="C83" s="28"/>
      <c r="D83" s="27"/>
      <c r="E83" s="28"/>
      <c r="F83" s="27"/>
      <c r="G83" s="28"/>
    </row>
    <row r="84" spans="2:7" ht="15">
      <c r="B84" s="27"/>
      <c r="C84" s="28"/>
      <c r="D84" s="27"/>
      <c r="E84" s="28"/>
      <c r="F84" s="27"/>
      <c r="G84" s="28"/>
    </row>
    <row r="85" spans="2:7" ht="15">
      <c r="B85" s="27"/>
      <c r="C85" s="28"/>
      <c r="D85" s="27"/>
      <c r="E85" s="28"/>
      <c r="F85" s="27"/>
      <c r="G85" s="28"/>
    </row>
    <row r="86" spans="2:7" ht="15">
      <c r="B86" s="27"/>
      <c r="C86" s="28"/>
      <c r="D86" s="27"/>
      <c r="E86" s="28"/>
      <c r="F86" s="27"/>
      <c r="G86" s="28"/>
    </row>
    <row r="87" spans="2:7" ht="15">
      <c r="B87" s="27"/>
      <c r="C87" s="28"/>
      <c r="D87" s="27"/>
      <c r="E87" s="28"/>
      <c r="F87" s="27"/>
      <c r="G87" s="28"/>
    </row>
    <row r="88" spans="2:7" ht="15">
      <c r="B88" s="27"/>
      <c r="C88" s="28"/>
      <c r="D88" s="27"/>
      <c r="E88" s="28"/>
      <c r="F88" s="27"/>
      <c r="G88" s="28"/>
    </row>
    <row r="89" spans="2:7" ht="15">
      <c r="B89" s="27"/>
      <c r="C89" s="28"/>
      <c r="D89" s="27"/>
      <c r="E89" s="28"/>
      <c r="F89" s="27"/>
      <c r="G89" s="28"/>
    </row>
    <row r="90" spans="2:7" ht="15">
      <c r="B90" s="27"/>
      <c r="C90" s="28"/>
      <c r="D90" s="27"/>
      <c r="E90" s="28"/>
      <c r="F90" s="27"/>
      <c r="G90" s="28"/>
    </row>
    <row r="91" spans="2:7" ht="15">
      <c r="B91" s="27"/>
      <c r="C91" s="28"/>
      <c r="D91" s="27"/>
      <c r="E91" s="28"/>
      <c r="F91" s="27"/>
      <c r="G91" s="28"/>
    </row>
    <row r="92" spans="2:7" ht="15">
      <c r="B92" s="27"/>
      <c r="C92" s="28"/>
      <c r="D92" s="27"/>
      <c r="E92" s="28"/>
      <c r="F92" s="27"/>
      <c r="G92" s="28"/>
    </row>
    <row r="93" spans="2:7" ht="15">
      <c r="B93" s="27"/>
      <c r="C93" s="28"/>
      <c r="D93" s="27"/>
      <c r="E93" s="28"/>
      <c r="F93" s="27"/>
      <c r="G93" s="28"/>
    </row>
    <row r="94" spans="2:7" ht="15">
      <c r="B94" s="27"/>
      <c r="C94" s="28"/>
      <c r="D94" s="27"/>
      <c r="E94" s="28"/>
      <c r="F94" s="27"/>
      <c r="G94" s="28"/>
    </row>
    <row r="95" spans="2:7" ht="15">
      <c r="B95" s="27"/>
      <c r="C95" s="28"/>
      <c r="D95" s="27"/>
      <c r="E95" s="28"/>
      <c r="F95" s="27"/>
      <c r="G95" s="28"/>
    </row>
    <row r="96" spans="2:7" ht="15">
      <c r="B96" s="27"/>
      <c r="C96" s="28"/>
      <c r="D96" s="27"/>
      <c r="E96" s="28"/>
      <c r="F96" s="27"/>
      <c r="G96" s="28"/>
    </row>
    <row r="97" spans="2:7" ht="15">
      <c r="B97" s="27"/>
      <c r="C97" s="28"/>
      <c r="D97" s="27"/>
      <c r="E97" s="28"/>
      <c r="F97" s="27"/>
      <c r="G97" s="28"/>
    </row>
    <row r="98" spans="2:7" ht="15">
      <c r="B98" s="27"/>
      <c r="C98" s="28"/>
      <c r="D98" s="27"/>
      <c r="E98" s="28"/>
      <c r="F98" s="27"/>
      <c r="G98" s="28"/>
    </row>
    <row r="99" spans="2:7" ht="15">
      <c r="B99" s="27"/>
      <c r="C99" s="28"/>
      <c r="D99" s="27"/>
      <c r="E99" s="28"/>
      <c r="F99" s="27"/>
      <c r="G99" s="28"/>
    </row>
    <row r="100" spans="2:7" ht="15">
      <c r="B100" s="27"/>
      <c r="C100" s="28"/>
      <c r="D100" s="27"/>
      <c r="E100" s="28"/>
      <c r="F100" s="27"/>
      <c r="G100" s="28"/>
    </row>
    <row r="101" spans="2:7" ht="15">
      <c r="B101" s="27"/>
      <c r="C101" s="28"/>
      <c r="D101" s="27"/>
      <c r="E101" s="28"/>
      <c r="F101" s="27"/>
      <c r="G101" s="28"/>
    </row>
    <row r="102" spans="2:7" ht="15">
      <c r="B102" s="27"/>
      <c r="C102" s="28"/>
      <c r="D102" s="27"/>
      <c r="E102" s="28"/>
      <c r="F102" s="27"/>
      <c r="G102" s="28"/>
    </row>
    <row r="103" spans="2:7" ht="15">
      <c r="B103" s="27"/>
      <c r="C103" s="28"/>
      <c r="D103" s="27"/>
      <c r="E103" s="28"/>
      <c r="F103" s="27"/>
      <c r="G103" s="28"/>
    </row>
    <row r="104" spans="2:7" ht="15">
      <c r="B104" s="27"/>
      <c r="C104" s="28"/>
      <c r="D104" s="27"/>
      <c r="E104" s="28"/>
      <c r="F104" s="27"/>
      <c r="G104" s="28"/>
    </row>
    <row r="105" spans="2:7" ht="15">
      <c r="B105" s="27"/>
      <c r="C105" s="28"/>
      <c r="D105" s="27"/>
      <c r="E105" s="28"/>
      <c r="F105" s="27"/>
      <c r="G105" s="28"/>
    </row>
    <row r="106" spans="2:7" ht="15">
      <c r="B106" s="27"/>
      <c r="C106" s="28"/>
      <c r="D106" s="27"/>
      <c r="E106" s="28"/>
      <c r="F106" s="27"/>
      <c r="G106" s="28"/>
    </row>
    <row r="107" spans="2:7" ht="15">
      <c r="B107" s="27"/>
      <c r="C107" s="28"/>
      <c r="D107" s="27"/>
      <c r="E107" s="28"/>
      <c r="F107" s="27"/>
      <c r="G107" s="28"/>
    </row>
    <row r="108" spans="2:7" ht="15">
      <c r="B108" s="27"/>
      <c r="C108" s="28"/>
      <c r="D108" s="27"/>
      <c r="E108" s="28"/>
      <c r="F108" s="27"/>
      <c r="G108" s="28"/>
    </row>
    <row r="109" spans="2:7" ht="15">
      <c r="B109" s="27"/>
      <c r="C109" s="28"/>
      <c r="D109" s="27"/>
      <c r="E109" s="28"/>
      <c r="F109" s="27"/>
      <c r="G109" s="28"/>
    </row>
    <row r="110" spans="2:7" ht="15">
      <c r="B110" s="27"/>
      <c r="C110" s="28"/>
      <c r="D110" s="27"/>
      <c r="E110" s="28"/>
      <c r="F110" s="27"/>
      <c r="G110" s="28"/>
    </row>
    <row r="111" spans="2:7" ht="15">
      <c r="B111" s="27"/>
      <c r="C111" s="28"/>
      <c r="D111" s="27"/>
      <c r="E111" s="28"/>
      <c r="F111" s="27"/>
      <c r="G111" s="28"/>
    </row>
    <row r="112" spans="2:7" ht="15">
      <c r="B112" s="27"/>
      <c r="C112" s="28"/>
      <c r="D112" s="27"/>
      <c r="E112" s="28"/>
      <c r="F112" s="27"/>
      <c r="G112" s="28"/>
    </row>
    <row r="113" spans="2:7" ht="15">
      <c r="B113" s="27"/>
      <c r="C113" s="28"/>
      <c r="D113" s="27"/>
      <c r="E113" s="28"/>
      <c r="F113" s="27"/>
      <c r="G113" s="28"/>
    </row>
    <row r="114" spans="2:7" ht="15">
      <c r="B114" s="27"/>
      <c r="C114" s="28"/>
      <c r="D114" s="27"/>
      <c r="E114" s="28"/>
      <c r="F114" s="27"/>
      <c r="G114" s="28"/>
    </row>
    <row r="115" spans="2:7" ht="15">
      <c r="B115" s="27"/>
      <c r="C115" s="28"/>
      <c r="D115" s="27"/>
      <c r="E115" s="28"/>
      <c r="F115" s="27"/>
      <c r="G115" s="28"/>
    </row>
    <row r="116" spans="2:7" ht="15">
      <c r="B116" s="27"/>
      <c r="C116" s="28"/>
      <c r="D116" s="27"/>
      <c r="E116" s="28"/>
      <c r="F116" s="27"/>
      <c r="G116" s="28"/>
    </row>
    <row r="117" spans="2:7" ht="15">
      <c r="B117" s="27"/>
      <c r="C117" s="28"/>
      <c r="D117" s="27"/>
      <c r="E117" s="28"/>
      <c r="F117" s="27"/>
      <c r="G117" s="28"/>
    </row>
    <row r="118" spans="2:7" ht="15">
      <c r="B118" s="27"/>
      <c r="C118" s="28"/>
      <c r="D118" s="27"/>
      <c r="E118" s="28"/>
      <c r="F118" s="27"/>
      <c r="G118" s="28"/>
    </row>
    <row r="119" spans="2:7" ht="15">
      <c r="B119" s="27"/>
      <c r="C119" s="28"/>
      <c r="D119" s="27"/>
      <c r="E119" s="28"/>
      <c r="F119" s="27"/>
      <c r="G119" s="28"/>
    </row>
    <row r="120" spans="2:7" ht="15">
      <c r="B120" s="27"/>
      <c r="C120" s="28"/>
      <c r="D120" s="27"/>
      <c r="E120" s="28"/>
      <c r="F120" s="27"/>
      <c r="G120" s="28"/>
    </row>
    <row r="121" spans="2:7" ht="15">
      <c r="B121" s="27"/>
      <c r="C121" s="28"/>
      <c r="D121" s="27"/>
      <c r="E121" s="28"/>
      <c r="F121" s="27"/>
      <c r="G121" s="28"/>
    </row>
    <row r="122" spans="2:7" ht="15">
      <c r="B122" s="27"/>
      <c r="C122" s="28"/>
      <c r="D122" s="27"/>
      <c r="E122" s="28"/>
      <c r="F122" s="27"/>
      <c r="G122" s="28"/>
    </row>
    <row r="123" spans="2:7" ht="15">
      <c r="B123" s="27"/>
      <c r="C123" s="28"/>
      <c r="D123" s="27"/>
      <c r="E123" s="28"/>
      <c r="F123" s="27"/>
      <c r="G123" s="28"/>
    </row>
    <row r="124" spans="2:7" ht="15">
      <c r="B124" s="27"/>
      <c r="C124" s="28"/>
      <c r="D124" s="27"/>
      <c r="E124" s="28"/>
      <c r="F124" s="27"/>
      <c r="G124" s="28"/>
    </row>
    <row r="125" spans="2:7" ht="15">
      <c r="B125" s="27"/>
      <c r="C125" s="28"/>
      <c r="D125" s="27"/>
      <c r="E125" s="28"/>
      <c r="F125" s="27"/>
      <c r="G125" s="28"/>
    </row>
    <row r="126" spans="2:7" ht="15">
      <c r="B126" s="27"/>
      <c r="C126" s="28"/>
      <c r="D126" s="27"/>
      <c r="E126" s="28"/>
      <c r="F126" s="27"/>
      <c r="G126" s="28"/>
    </row>
    <row r="127" spans="2:7" ht="15">
      <c r="B127" s="27"/>
      <c r="C127" s="28"/>
      <c r="D127" s="27"/>
      <c r="E127" s="28"/>
      <c r="F127" s="27"/>
      <c r="G127" s="28"/>
    </row>
    <row r="128" spans="2:7" ht="15">
      <c r="B128" s="27"/>
      <c r="C128" s="28"/>
      <c r="D128" s="27"/>
      <c r="E128" s="28"/>
      <c r="F128" s="27"/>
      <c r="G128" s="28"/>
    </row>
    <row r="129" spans="2:7" ht="15">
      <c r="B129" s="27"/>
      <c r="C129" s="28"/>
      <c r="D129" s="27"/>
      <c r="E129" s="28"/>
      <c r="F129" s="27"/>
      <c r="G129" s="28"/>
    </row>
    <row r="130" spans="2:7" ht="15">
      <c r="B130" s="27"/>
      <c r="C130" s="28"/>
      <c r="D130" s="27"/>
      <c r="E130" s="28"/>
      <c r="F130" s="27"/>
      <c r="G130" s="28"/>
    </row>
    <row r="131" spans="2:7" ht="15">
      <c r="B131" s="27"/>
      <c r="C131" s="28"/>
      <c r="D131" s="27"/>
      <c r="E131" s="28"/>
      <c r="F131" s="27"/>
      <c r="G131" s="28"/>
    </row>
    <row r="132" spans="2:7" ht="15">
      <c r="B132" s="27"/>
      <c r="C132" s="28"/>
      <c r="D132" s="27"/>
      <c r="E132" s="28"/>
      <c r="F132" s="27"/>
      <c r="G132" s="28"/>
    </row>
    <row r="133" spans="2:7" ht="15">
      <c r="B133" s="27"/>
      <c r="C133" s="28"/>
      <c r="D133" s="27"/>
      <c r="E133" s="28"/>
      <c r="F133" s="27"/>
      <c r="G133" s="28"/>
    </row>
    <row r="134" spans="2:7" ht="15">
      <c r="B134" s="27"/>
      <c r="C134" s="28"/>
      <c r="D134" s="27"/>
      <c r="E134" s="28"/>
      <c r="F134" s="27"/>
      <c r="G134" s="28"/>
    </row>
    <row r="135" spans="2:7" ht="15">
      <c r="B135" s="27"/>
      <c r="C135" s="28"/>
      <c r="D135" s="27"/>
      <c r="E135" s="28"/>
      <c r="F135" s="27"/>
      <c r="G135" s="28"/>
    </row>
    <row r="136" spans="2:7" ht="15">
      <c r="B136" s="27"/>
      <c r="C136" s="28"/>
      <c r="D136" s="27"/>
      <c r="E136" s="28"/>
      <c r="F136" s="27"/>
      <c r="G136" s="28"/>
    </row>
    <row r="137" spans="2:7" ht="15">
      <c r="B137" s="27"/>
      <c r="C137" s="28"/>
      <c r="D137" s="27"/>
      <c r="E137" s="28"/>
      <c r="F137" s="27"/>
      <c r="G137" s="28"/>
    </row>
    <row r="138" spans="2:7" ht="15">
      <c r="B138" s="27"/>
      <c r="C138" s="28"/>
      <c r="D138" s="27"/>
      <c r="E138" s="28"/>
      <c r="F138" s="27"/>
      <c r="G138" s="28"/>
    </row>
    <row r="139" spans="2:7" ht="15">
      <c r="B139" s="27"/>
      <c r="C139" s="28"/>
      <c r="D139" s="27"/>
      <c r="E139" s="28"/>
      <c r="F139" s="27"/>
      <c r="G139" s="28"/>
    </row>
    <row r="140" spans="2:7" ht="15">
      <c r="B140" s="27"/>
      <c r="C140" s="28"/>
      <c r="D140" s="27"/>
      <c r="E140" s="28"/>
      <c r="F140" s="27"/>
      <c r="G140" s="28"/>
    </row>
    <row r="141" spans="2:7" ht="15">
      <c r="B141" s="27"/>
      <c r="C141" s="28"/>
      <c r="D141" s="27"/>
      <c r="E141" s="28"/>
      <c r="F141" s="27"/>
      <c r="G141" s="28"/>
    </row>
    <row r="142" spans="2:7" ht="15">
      <c r="B142" s="27"/>
      <c r="C142" s="28"/>
      <c r="D142" s="27"/>
      <c r="E142" s="28"/>
      <c r="F142" s="27"/>
      <c r="G142" s="28"/>
    </row>
    <row r="143" spans="2:7" ht="15">
      <c r="B143" s="27"/>
      <c r="C143" s="28"/>
      <c r="D143" s="27"/>
      <c r="E143" s="28"/>
      <c r="F143" s="27"/>
      <c r="G143" s="28"/>
    </row>
    <row r="144" spans="2:7" ht="15">
      <c r="B144" s="27"/>
      <c r="C144" s="28"/>
      <c r="D144" s="27"/>
      <c r="E144" s="28"/>
      <c r="F144" s="27"/>
      <c r="G144" s="28"/>
    </row>
    <row r="145" spans="2:7" ht="15">
      <c r="B145" s="27"/>
      <c r="C145" s="28"/>
      <c r="D145" s="27"/>
      <c r="E145" s="28"/>
      <c r="F145" s="27"/>
      <c r="G145" s="28"/>
    </row>
    <row r="146" spans="2:7" ht="15">
      <c r="B146" s="27"/>
      <c r="C146" s="28"/>
      <c r="D146" s="27"/>
      <c r="E146" s="28"/>
      <c r="F146" s="27"/>
      <c r="G146" s="28"/>
    </row>
    <row r="147" spans="2:7" ht="15">
      <c r="B147" s="27"/>
      <c r="C147" s="28"/>
      <c r="D147" s="27"/>
      <c r="E147" s="28"/>
      <c r="F147" s="27"/>
      <c r="G147" s="28"/>
    </row>
    <row r="148" spans="2:7" ht="15">
      <c r="B148" s="27"/>
      <c r="C148" s="28"/>
      <c r="D148" s="27"/>
      <c r="E148" s="28"/>
      <c r="F148" s="27"/>
      <c r="G148" s="28"/>
    </row>
    <row r="149" spans="2:7" ht="15">
      <c r="B149" s="27"/>
      <c r="C149" s="28"/>
      <c r="D149" s="27"/>
      <c r="E149" s="28"/>
      <c r="F149" s="27"/>
      <c r="G149" s="28"/>
    </row>
    <row r="150" spans="2:7" ht="15">
      <c r="B150" s="27"/>
      <c r="C150" s="28"/>
      <c r="D150" s="27"/>
      <c r="E150" s="28"/>
      <c r="F150" s="27"/>
      <c r="G150" s="28"/>
    </row>
    <row r="151" spans="2:7" ht="15">
      <c r="B151" s="27"/>
      <c r="C151" s="28"/>
      <c r="D151" s="27"/>
      <c r="E151" s="28"/>
      <c r="F151" s="27"/>
      <c r="G151" s="28"/>
    </row>
    <row r="152" spans="2:7" ht="15">
      <c r="B152" s="27"/>
      <c r="C152" s="28"/>
      <c r="D152" s="27"/>
      <c r="E152" s="28"/>
      <c r="F152" s="27"/>
      <c r="G152" s="28"/>
    </row>
    <row r="153" spans="2:7" ht="15">
      <c r="B153" s="27"/>
      <c r="C153" s="28"/>
      <c r="D153" s="27"/>
      <c r="E153" s="28"/>
      <c r="F153" s="27"/>
      <c r="G153" s="28"/>
    </row>
    <row r="154" spans="2:7" ht="15">
      <c r="B154" s="27"/>
      <c r="C154" s="28"/>
      <c r="D154" s="27"/>
      <c r="E154" s="28"/>
      <c r="F154" s="27"/>
      <c r="G154" s="28"/>
    </row>
    <row r="155" spans="2:7" ht="15">
      <c r="B155" s="27"/>
      <c r="C155" s="28"/>
      <c r="D155" s="27"/>
      <c r="E155" s="28"/>
      <c r="F155" s="27"/>
      <c r="G155" s="28"/>
    </row>
    <row r="156" spans="2:7" ht="15">
      <c r="B156" s="27"/>
      <c r="C156" s="28"/>
      <c r="D156" s="27"/>
      <c r="E156" s="28"/>
      <c r="F156" s="27"/>
      <c r="G156" s="28"/>
    </row>
    <row r="157" spans="2:7" ht="15">
      <c r="B157" s="27"/>
      <c r="C157" s="28"/>
      <c r="D157" s="27"/>
      <c r="E157" s="28"/>
      <c r="F157" s="27"/>
      <c r="G157" s="28"/>
    </row>
    <row r="158" spans="2:7" ht="15">
      <c r="B158" s="27"/>
      <c r="C158" s="28"/>
      <c r="D158" s="27"/>
      <c r="E158" s="28"/>
      <c r="F158" s="27"/>
      <c r="G158" s="28"/>
    </row>
    <row r="159" spans="2:7" ht="15">
      <c r="B159" s="27"/>
      <c r="C159" s="28"/>
      <c r="D159" s="27"/>
      <c r="E159" s="28"/>
      <c r="F159" s="27"/>
      <c r="G159" s="28"/>
    </row>
    <row r="160" spans="2:7" ht="15">
      <c r="B160" s="27"/>
      <c r="C160" s="28"/>
      <c r="D160" s="27"/>
      <c r="E160" s="28"/>
      <c r="F160" s="27"/>
      <c r="G160" s="28"/>
    </row>
    <row r="161" spans="2:7" ht="15">
      <c r="B161" s="27"/>
      <c r="C161" s="28"/>
      <c r="D161" s="27"/>
      <c r="E161" s="28"/>
      <c r="F161" s="27"/>
      <c r="G161" s="28"/>
    </row>
    <row r="162" spans="2:7" ht="15">
      <c r="B162" s="27"/>
      <c r="C162" s="28"/>
      <c r="D162" s="27"/>
      <c r="E162" s="28"/>
      <c r="F162" s="27"/>
      <c r="G162" s="28"/>
    </row>
    <row r="163" spans="2:7" ht="15">
      <c r="B163" s="27"/>
      <c r="C163" s="28"/>
      <c r="D163" s="27"/>
      <c r="E163" s="28"/>
      <c r="F163" s="27"/>
      <c r="G163" s="28"/>
    </row>
    <row r="164" spans="2:7" ht="15">
      <c r="B164" s="27"/>
      <c r="C164" s="28"/>
      <c r="D164" s="27"/>
      <c r="E164" s="28"/>
      <c r="F164" s="27"/>
      <c r="G164" s="28"/>
    </row>
    <row r="165" spans="2:7" ht="15">
      <c r="B165" s="27"/>
      <c r="C165" s="28"/>
      <c r="D165" s="27"/>
      <c r="E165" s="28"/>
      <c r="F165" s="27"/>
      <c r="G165" s="28"/>
    </row>
    <row r="166" spans="2:7" ht="15">
      <c r="B166" s="27"/>
      <c r="C166" s="28"/>
      <c r="D166" s="27"/>
      <c r="E166" s="28"/>
      <c r="F166" s="27"/>
      <c r="G166" s="28"/>
    </row>
    <row r="167" spans="2:7" ht="15">
      <c r="B167" s="27"/>
      <c r="C167" s="28"/>
      <c r="D167" s="27"/>
      <c r="E167" s="28"/>
      <c r="F167" s="27"/>
      <c r="G167" s="28"/>
    </row>
    <row r="168" spans="2:7" ht="15">
      <c r="B168" s="27"/>
      <c r="C168" s="28"/>
      <c r="D168" s="27"/>
      <c r="E168" s="28"/>
      <c r="F168" s="27"/>
      <c r="G168" s="28"/>
    </row>
    <row r="169" spans="2:7" ht="15">
      <c r="B169" s="27"/>
      <c r="C169" s="28"/>
      <c r="D169" s="27"/>
      <c r="E169" s="28"/>
      <c r="F169" s="27"/>
      <c r="G169" s="28"/>
    </row>
    <row r="170" spans="2:7" ht="15">
      <c r="B170" s="27"/>
      <c r="C170" s="28"/>
      <c r="D170" s="27"/>
      <c r="E170" s="28"/>
      <c r="F170" s="27"/>
      <c r="G170" s="28"/>
    </row>
    <row r="171" spans="2:7" ht="15">
      <c r="B171" s="27"/>
      <c r="C171" s="28"/>
      <c r="D171" s="27"/>
      <c r="E171" s="28"/>
      <c r="F171" s="27"/>
      <c r="G171" s="28"/>
    </row>
    <row r="172" spans="2:7" ht="15">
      <c r="B172" s="27"/>
      <c r="C172" s="28"/>
      <c r="D172" s="27"/>
      <c r="E172" s="28"/>
      <c r="F172" s="27"/>
      <c r="G172" s="28"/>
    </row>
    <row r="173" spans="2:7" ht="15">
      <c r="B173" s="27"/>
      <c r="C173" s="28"/>
      <c r="D173" s="27"/>
      <c r="E173" s="28"/>
      <c r="F173" s="27"/>
      <c r="G173" s="28"/>
    </row>
    <row r="174" spans="2:7" ht="15">
      <c r="B174" s="27"/>
      <c r="C174" s="28"/>
      <c r="D174" s="27"/>
      <c r="E174" s="28"/>
      <c r="F174" s="27"/>
      <c r="G174" s="28"/>
    </row>
    <row r="175" spans="2:7" ht="15">
      <c r="B175" s="27"/>
      <c r="C175" s="28"/>
      <c r="D175" s="27"/>
      <c r="E175" s="28"/>
      <c r="F175" s="27"/>
      <c r="G175" s="28"/>
    </row>
    <row r="176" spans="2:7" ht="15">
      <c r="B176" s="27"/>
      <c r="C176" s="28"/>
      <c r="D176" s="27"/>
      <c r="E176" s="28"/>
      <c r="F176" s="27"/>
      <c r="G176" s="28"/>
    </row>
    <row r="177" spans="2:7" ht="15">
      <c r="B177" s="27"/>
      <c r="C177" s="28"/>
      <c r="D177" s="27"/>
      <c r="E177" s="28"/>
      <c r="F177" s="27"/>
      <c r="G177" s="28"/>
    </row>
    <row r="178" spans="2:7" ht="15">
      <c r="B178" s="27"/>
      <c r="C178" s="28"/>
      <c r="D178" s="27"/>
      <c r="E178" s="28"/>
      <c r="F178" s="27"/>
      <c r="G178" s="28"/>
    </row>
    <row r="179" spans="2:7" ht="15">
      <c r="B179" s="27"/>
      <c r="C179" s="28"/>
      <c r="D179" s="27"/>
      <c r="E179" s="28"/>
      <c r="F179" s="27"/>
      <c r="G179" s="28"/>
    </row>
    <row r="180" spans="2:7" ht="15">
      <c r="B180" s="27"/>
      <c r="C180" s="28"/>
      <c r="D180" s="27"/>
      <c r="E180" s="28"/>
      <c r="F180" s="27"/>
      <c r="G180" s="28"/>
    </row>
    <row r="181" spans="2:7" ht="15">
      <c r="B181" s="27"/>
      <c r="C181" s="28"/>
      <c r="D181" s="27"/>
      <c r="E181" s="28"/>
      <c r="F181" s="27"/>
      <c r="G181" s="28"/>
    </row>
    <row r="182" spans="2:7" ht="15">
      <c r="B182" s="27"/>
      <c r="C182" s="28"/>
      <c r="D182" s="27"/>
      <c r="E182" s="28"/>
      <c r="F182" s="27"/>
      <c r="G182" s="28"/>
    </row>
    <row r="183" spans="2:7" ht="15">
      <c r="B183" s="27"/>
      <c r="C183" s="28"/>
      <c r="D183" s="27"/>
      <c r="E183" s="28"/>
      <c r="F183" s="27"/>
      <c r="G183" s="28"/>
    </row>
    <row r="184" spans="2:7" ht="15">
      <c r="B184" s="27"/>
      <c r="C184" s="28"/>
      <c r="D184" s="27"/>
      <c r="E184" s="28"/>
      <c r="F184" s="27"/>
      <c r="G184" s="28"/>
    </row>
    <row r="185" spans="2:7" ht="15">
      <c r="B185" s="27"/>
      <c r="C185" s="28"/>
      <c r="D185" s="27"/>
      <c r="E185" s="28"/>
      <c r="F185" s="27"/>
      <c r="G185" s="28"/>
    </row>
    <row r="186" spans="2:7" ht="15">
      <c r="B186" s="27"/>
      <c r="C186" s="28"/>
      <c r="D186" s="27"/>
      <c r="E186" s="28"/>
      <c r="F186" s="27"/>
      <c r="G186" s="28"/>
    </row>
    <row r="187" spans="2:7" ht="15">
      <c r="B187" s="27"/>
      <c r="C187" s="28"/>
      <c r="D187" s="27"/>
      <c r="E187" s="28"/>
      <c r="F187" s="27"/>
      <c r="G187" s="28"/>
    </row>
    <row r="188" spans="2:7" ht="15">
      <c r="B188" s="27"/>
      <c r="C188" s="28"/>
      <c r="D188" s="27"/>
      <c r="E188" s="28"/>
      <c r="F188" s="27"/>
      <c r="G188" s="28"/>
    </row>
    <row r="189" spans="2:7" ht="15">
      <c r="B189" s="27"/>
      <c r="C189" s="28"/>
      <c r="D189" s="27"/>
      <c r="E189" s="28"/>
      <c r="F189" s="27"/>
      <c r="G189" s="28"/>
    </row>
    <row r="190" spans="2:7" ht="15">
      <c r="B190" s="27"/>
      <c r="C190" s="28"/>
      <c r="D190" s="27"/>
      <c r="E190" s="28"/>
      <c r="F190" s="27"/>
      <c r="G190" s="28"/>
    </row>
    <row r="191" spans="2:7" ht="15">
      <c r="B191" s="27"/>
      <c r="C191" s="28"/>
      <c r="D191" s="27"/>
      <c r="E191" s="28"/>
      <c r="F191" s="27"/>
      <c r="G191" s="28"/>
    </row>
    <row r="192" spans="2:7" ht="15">
      <c r="B192" s="27"/>
      <c r="C192" s="28"/>
      <c r="D192" s="27"/>
      <c r="E192" s="28"/>
      <c r="F192" s="27"/>
      <c r="G192" s="28"/>
    </row>
    <row r="193" spans="2:7" ht="15">
      <c r="B193" s="27"/>
      <c r="C193" s="28"/>
      <c r="D193" s="27"/>
      <c r="E193" s="28"/>
      <c r="F193" s="27"/>
      <c r="G193" s="28"/>
    </row>
    <row r="194" spans="2:7" ht="15">
      <c r="B194" s="27"/>
      <c r="C194" s="28"/>
      <c r="D194" s="27"/>
      <c r="E194" s="28"/>
      <c r="F194" s="27"/>
      <c r="G194" s="28"/>
    </row>
    <row r="195" spans="2:7" ht="15">
      <c r="B195" s="27"/>
      <c r="C195" s="28"/>
      <c r="D195" s="27"/>
      <c r="E195" s="28"/>
      <c r="F195" s="27"/>
      <c r="G195" s="28"/>
    </row>
    <row r="196" spans="2:7" ht="15">
      <c r="B196" s="27"/>
      <c r="C196" s="28"/>
      <c r="D196" s="27"/>
      <c r="E196" s="28"/>
      <c r="F196" s="27"/>
      <c r="G196" s="28"/>
    </row>
    <row r="197" spans="2:7" ht="15">
      <c r="B197" s="27"/>
      <c r="C197" s="28"/>
      <c r="D197" s="27"/>
      <c r="E197" s="28"/>
      <c r="F197" s="27"/>
      <c r="G197" s="28"/>
    </row>
    <row r="198" spans="2:7" ht="15">
      <c r="B198" s="27"/>
      <c r="C198" s="28"/>
      <c r="D198" s="27"/>
      <c r="E198" s="28"/>
      <c r="F198" s="27"/>
      <c r="G198" s="28"/>
    </row>
    <row r="199" spans="2:7" ht="15">
      <c r="B199" s="27"/>
      <c r="C199" s="28"/>
      <c r="D199" s="27"/>
      <c r="E199" s="28"/>
      <c r="F199" s="27"/>
      <c r="G199" s="28"/>
    </row>
    <row r="200" spans="2:7" ht="15">
      <c r="B200" s="27"/>
      <c r="C200" s="28"/>
      <c r="D200" s="27"/>
      <c r="E200" s="28"/>
      <c r="F200" s="27"/>
      <c r="G200" s="28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11.421875" defaultRowHeight="15"/>
  <cols>
    <col min="1" max="1" width="30.00390625" style="0" customWidth="1"/>
    <col min="2" max="14" width="12.00390625" style="0" customWidth="1"/>
    <col min="15" max="16384" width="9.140625" style="0" customWidth="1"/>
  </cols>
  <sheetData>
    <row r="1" spans="1:14" ht="30" customHeight="1">
      <c r="A1" s="15" t="s">
        <v>90</v>
      </c>
      <c r="B1" s="19" t="s">
        <v>91</v>
      </c>
      <c r="C1" s="19" t="s">
        <v>92</v>
      </c>
      <c r="D1" s="19" t="s">
        <v>93</v>
      </c>
      <c r="E1" s="19" t="s">
        <v>94</v>
      </c>
      <c r="F1" s="19" t="s">
        <v>95</v>
      </c>
      <c r="G1" s="19" t="s">
        <v>96</v>
      </c>
      <c r="H1" s="14" t="s">
        <v>97</v>
      </c>
      <c r="I1" s="14" t="s">
        <v>98</v>
      </c>
      <c r="J1" s="14" t="s">
        <v>99</v>
      </c>
      <c r="K1" s="14" t="s">
        <v>100</v>
      </c>
      <c r="L1" s="14" t="s">
        <v>101</v>
      </c>
      <c r="M1" s="14" t="s">
        <v>102</v>
      </c>
      <c r="N1" s="14" t="s">
        <v>103</v>
      </c>
    </row>
    <row r="2" spans="1:14" ht="19.5" customHeight="1">
      <c r="A2" s="16" t="s">
        <v>41</v>
      </c>
      <c r="B2" s="20"/>
      <c r="C2" s="20"/>
      <c r="D2" s="20"/>
      <c r="E2" s="20"/>
      <c r="F2" s="20"/>
      <c r="G2" s="20"/>
      <c r="H2" s="42"/>
      <c r="I2" s="42"/>
      <c r="J2" s="42"/>
      <c r="K2" s="42"/>
      <c r="L2" s="42"/>
      <c r="M2" s="42"/>
      <c r="N2" s="42">
        <f aca="true" t="shared" si="0" ref="N2:N25">SUM(B2:M2)</f>
        <v>0</v>
      </c>
    </row>
    <row r="3" spans="1:14" ht="19.5" customHeight="1">
      <c r="A3" s="16" t="s">
        <v>42</v>
      </c>
      <c r="B3" s="20"/>
      <c r="C3" s="20"/>
      <c r="D3" s="20"/>
      <c r="E3" s="20"/>
      <c r="F3" s="20"/>
      <c r="G3" s="20"/>
      <c r="H3" s="42"/>
      <c r="I3" s="42"/>
      <c r="J3" s="42"/>
      <c r="K3" s="42"/>
      <c r="L3" s="42"/>
      <c r="M3" s="42"/>
      <c r="N3" s="42">
        <f t="shared" si="0"/>
        <v>0</v>
      </c>
    </row>
    <row r="4" spans="1:14" ht="19.5" customHeight="1">
      <c r="A4" s="17" t="s">
        <v>43</v>
      </c>
      <c r="B4" s="21">
        <f aca="true" t="shared" si="1" ref="B4:M4">B2-B3</f>
        <v>0</v>
      </c>
      <c r="C4" s="21">
        <f t="shared" si="1"/>
        <v>0</v>
      </c>
      <c r="D4" s="21">
        <f t="shared" si="1"/>
        <v>0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41">
        <f t="shared" si="1"/>
        <v>0</v>
      </c>
      <c r="I4" s="41">
        <f t="shared" si="1"/>
        <v>0</v>
      </c>
      <c r="J4" s="41">
        <f t="shared" si="1"/>
        <v>0</v>
      </c>
      <c r="K4" s="41">
        <f t="shared" si="1"/>
        <v>0</v>
      </c>
      <c r="L4" s="41">
        <f t="shared" si="1"/>
        <v>0</v>
      </c>
      <c r="M4" s="41">
        <f t="shared" si="1"/>
        <v>0</v>
      </c>
      <c r="N4" s="41">
        <f t="shared" si="0"/>
        <v>0</v>
      </c>
    </row>
    <row r="5" spans="1:14" ht="19.5" customHeight="1">
      <c r="A5" s="16" t="s">
        <v>44</v>
      </c>
      <c r="B5" s="20">
        <v>5200</v>
      </c>
      <c r="C5" s="20">
        <v>5200</v>
      </c>
      <c r="D5" s="20">
        <v>7800</v>
      </c>
      <c r="E5" s="20">
        <v>7800</v>
      </c>
      <c r="F5" s="20">
        <v>7800</v>
      </c>
      <c r="G5" s="20">
        <v>9400</v>
      </c>
      <c r="H5" s="42">
        <v>9900</v>
      </c>
      <c r="I5" s="42">
        <v>0</v>
      </c>
      <c r="J5" s="42">
        <v>9100</v>
      </c>
      <c r="K5" s="42">
        <v>9400</v>
      </c>
      <c r="L5" s="42">
        <v>9900</v>
      </c>
      <c r="M5" s="42">
        <v>9900</v>
      </c>
      <c r="N5" s="42">
        <f t="shared" si="0"/>
        <v>91400</v>
      </c>
    </row>
    <row r="6" spans="1:14" ht="19.5" customHeight="1">
      <c r="A6" s="16" t="s">
        <v>45</v>
      </c>
      <c r="B6" s="20"/>
      <c r="C6" s="20"/>
      <c r="D6" s="20"/>
      <c r="E6" s="20"/>
      <c r="F6" s="20"/>
      <c r="G6" s="20"/>
      <c r="H6" s="42"/>
      <c r="I6" s="42"/>
      <c r="J6" s="42"/>
      <c r="K6" s="42"/>
      <c r="L6" s="42"/>
      <c r="M6" s="42"/>
      <c r="N6" s="42">
        <f t="shared" si="0"/>
        <v>0</v>
      </c>
    </row>
    <row r="7" spans="1:14" ht="19.5" customHeight="1">
      <c r="A7" s="17" t="s">
        <v>46</v>
      </c>
      <c r="B7" s="21">
        <f aca="true" t="shared" si="2" ref="B7:M7">B5+B6</f>
        <v>5200</v>
      </c>
      <c r="C7" s="21">
        <f t="shared" si="2"/>
        <v>5200</v>
      </c>
      <c r="D7" s="21">
        <f t="shared" si="2"/>
        <v>7800</v>
      </c>
      <c r="E7" s="21">
        <f t="shared" si="2"/>
        <v>7800</v>
      </c>
      <c r="F7" s="21">
        <f t="shared" si="2"/>
        <v>7800</v>
      </c>
      <c r="G7" s="21">
        <f t="shared" si="2"/>
        <v>9400</v>
      </c>
      <c r="H7" s="41">
        <f t="shared" si="2"/>
        <v>9900</v>
      </c>
      <c r="I7" s="41">
        <f t="shared" si="2"/>
        <v>0</v>
      </c>
      <c r="J7" s="41">
        <f t="shared" si="2"/>
        <v>9100</v>
      </c>
      <c r="K7" s="41">
        <f t="shared" si="2"/>
        <v>9400</v>
      </c>
      <c r="L7" s="41">
        <f t="shared" si="2"/>
        <v>9900</v>
      </c>
      <c r="M7" s="41">
        <f t="shared" si="2"/>
        <v>9900</v>
      </c>
      <c r="N7" s="41">
        <f t="shared" si="0"/>
        <v>91400</v>
      </c>
    </row>
    <row r="8" spans="1:14" ht="19.5" customHeight="1">
      <c r="A8" s="17" t="s">
        <v>47</v>
      </c>
      <c r="B8" s="21">
        <f aca="true" t="shared" si="3" ref="B8:M8">B7+B2</f>
        <v>5200</v>
      </c>
      <c r="C8" s="21">
        <f t="shared" si="3"/>
        <v>5200</v>
      </c>
      <c r="D8" s="21">
        <f t="shared" si="3"/>
        <v>7800</v>
      </c>
      <c r="E8" s="21">
        <f t="shared" si="3"/>
        <v>7800</v>
      </c>
      <c r="F8" s="21">
        <f t="shared" si="3"/>
        <v>7800</v>
      </c>
      <c r="G8" s="21">
        <f t="shared" si="3"/>
        <v>9400</v>
      </c>
      <c r="H8" s="41">
        <f t="shared" si="3"/>
        <v>9900</v>
      </c>
      <c r="I8" s="41">
        <f t="shared" si="3"/>
        <v>0</v>
      </c>
      <c r="J8" s="41">
        <f t="shared" si="3"/>
        <v>9100</v>
      </c>
      <c r="K8" s="41">
        <f t="shared" si="3"/>
        <v>9400</v>
      </c>
      <c r="L8" s="41">
        <f t="shared" si="3"/>
        <v>9900</v>
      </c>
      <c r="M8" s="41">
        <f t="shared" si="3"/>
        <v>9900</v>
      </c>
      <c r="N8" s="41">
        <f t="shared" si="0"/>
        <v>91400</v>
      </c>
    </row>
    <row r="9" spans="1:14" ht="19.5" customHeight="1">
      <c r="A9" s="16" t="s">
        <v>48</v>
      </c>
      <c r="B9" s="20">
        <v>1820</v>
      </c>
      <c r="C9" s="20">
        <v>1820</v>
      </c>
      <c r="D9" s="20">
        <v>2730</v>
      </c>
      <c r="E9" s="20">
        <v>2730</v>
      </c>
      <c r="F9" s="20">
        <v>2730</v>
      </c>
      <c r="G9" s="20">
        <v>3290</v>
      </c>
      <c r="H9" s="42">
        <v>3465</v>
      </c>
      <c r="I9" s="42">
        <v>0</v>
      </c>
      <c r="J9" s="42">
        <v>3185</v>
      </c>
      <c r="K9" s="42">
        <v>3290</v>
      </c>
      <c r="L9" s="42">
        <v>3465</v>
      </c>
      <c r="M9" s="42">
        <v>3465</v>
      </c>
      <c r="N9" s="42">
        <f t="shared" si="0"/>
        <v>31990</v>
      </c>
    </row>
    <row r="10" spans="1:14" ht="19.5" customHeight="1">
      <c r="A10" s="17" t="s">
        <v>49</v>
      </c>
      <c r="B10" s="21">
        <f aca="true" t="shared" si="4" ref="B10:M10">B7-B9</f>
        <v>3380</v>
      </c>
      <c r="C10" s="21">
        <f t="shared" si="4"/>
        <v>3380</v>
      </c>
      <c r="D10" s="21">
        <f t="shared" si="4"/>
        <v>5070</v>
      </c>
      <c r="E10" s="21">
        <f t="shared" si="4"/>
        <v>5070</v>
      </c>
      <c r="F10" s="21">
        <f t="shared" si="4"/>
        <v>5070</v>
      </c>
      <c r="G10" s="21">
        <f t="shared" si="4"/>
        <v>6110</v>
      </c>
      <c r="H10" s="41">
        <f t="shared" si="4"/>
        <v>6435</v>
      </c>
      <c r="I10" s="41">
        <f t="shared" si="4"/>
        <v>0</v>
      </c>
      <c r="J10" s="41">
        <f t="shared" si="4"/>
        <v>5915</v>
      </c>
      <c r="K10" s="41">
        <f t="shared" si="4"/>
        <v>6110</v>
      </c>
      <c r="L10" s="41">
        <f t="shared" si="4"/>
        <v>6435</v>
      </c>
      <c r="M10" s="41">
        <f t="shared" si="4"/>
        <v>6435</v>
      </c>
      <c r="N10" s="41">
        <f t="shared" si="0"/>
        <v>59410</v>
      </c>
    </row>
    <row r="11" spans="1:14" ht="19.5" customHeight="1">
      <c r="A11" s="17" t="s">
        <v>50</v>
      </c>
      <c r="B11" s="21">
        <f aca="true" t="shared" si="5" ref="B11:M11">B10+B4</f>
        <v>3380</v>
      </c>
      <c r="C11" s="21">
        <f t="shared" si="5"/>
        <v>3380</v>
      </c>
      <c r="D11" s="21">
        <f t="shared" si="5"/>
        <v>5070</v>
      </c>
      <c r="E11" s="21">
        <f t="shared" si="5"/>
        <v>5070</v>
      </c>
      <c r="F11" s="21">
        <f t="shared" si="5"/>
        <v>5070</v>
      </c>
      <c r="G11" s="21">
        <f t="shared" si="5"/>
        <v>6110</v>
      </c>
      <c r="H11" s="41">
        <f t="shared" si="5"/>
        <v>6435</v>
      </c>
      <c r="I11" s="41">
        <f t="shared" si="5"/>
        <v>0</v>
      </c>
      <c r="J11" s="41">
        <f t="shared" si="5"/>
        <v>5915</v>
      </c>
      <c r="K11" s="41">
        <f t="shared" si="5"/>
        <v>6110</v>
      </c>
      <c r="L11" s="41">
        <f t="shared" si="5"/>
        <v>6435</v>
      </c>
      <c r="M11" s="41">
        <f t="shared" si="5"/>
        <v>6435</v>
      </c>
      <c r="N11" s="41">
        <f t="shared" si="0"/>
        <v>59410</v>
      </c>
    </row>
    <row r="12" spans="1:14" ht="19.5" customHeight="1">
      <c r="A12" s="16" t="s">
        <v>51</v>
      </c>
      <c r="B12" s="20">
        <v>774</v>
      </c>
      <c r="C12" s="20">
        <v>774</v>
      </c>
      <c r="D12" s="20">
        <v>774</v>
      </c>
      <c r="E12" s="20">
        <v>774</v>
      </c>
      <c r="F12" s="20">
        <v>774</v>
      </c>
      <c r="G12" s="20">
        <v>775</v>
      </c>
      <c r="H12" s="42">
        <v>772</v>
      </c>
      <c r="I12" s="42">
        <v>772</v>
      </c>
      <c r="J12" s="42">
        <v>772</v>
      </c>
      <c r="K12" s="42">
        <v>1342</v>
      </c>
      <c r="L12" s="42">
        <v>1342</v>
      </c>
      <c r="M12" s="42">
        <v>1420</v>
      </c>
      <c r="N12" s="42">
        <f t="shared" si="0"/>
        <v>11065</v>
      </c>
    </row>
    <row r="13" spans="1:14" ht="19.5" customHeight="1">
      <c r="A13" s="17" t="s">
        <v>52</v>
      </c>
      <c r="B13" s="21">
        <f aca="true" t="shared" si="6" ref="B13:M13">B11-B12</f>
        <v>2606</v>
      </c>
      <c r="C13" s="21">
        <f t="shared" si="6"/>
        <v>2606</v>
      </c>
      <c r="D13" s="21">
        <f t="shared" si="6"/>
        <v>4296</v>
      </c>
      <c r="E13" s="21">
        <f t="shared" si="6"/>
        <v>4296</v>
      </c>
      <c r="F13" s="21">
        <f t="shared" si="6"/>
        <v>4296</v>
      </c>
      <c r="G13" s="21">
        <f t="shared" si="6"/>
        <v>5335</v>
      </c>
      <c r="H13" s="41">
        <f t="shared" si="6"/>
        <v>5663</v>
      </c>
      <c r="I13" s="41">
        <f t="shared" si="6"/>
        <v>-772</v>
      </c>
      <c r="J13" s="41">
        <f t="shared" si="6"/>
        <v>5143</v>
      </c>
      <c r="K13" s="41">
        <f t="shared" si="6"/>
        <v>4768</v>
      </c>
      <c r="L13" s="41">
        <f t="shared" si="6"/>
        <v>5093</v>
      </c>
      <c r="M13" s="41">
        <f t="shared" si="6"/>
        <v>5015</v>
      </c>
      <c r="N13" s="41">
        <f t="shared" si="0"/>
        <v>48345</v>
      </c>
    </row>
    <row r="14" spans="1:14" ht="19.5" customHeight="1">
      <c r="A14" s="16" t="s">
        <v>53</v>
      </c>
      <c r="B14" s="20">
        <v>1500</v>
      </c>
      <c r="C14" s="20">
        <v>1500</v>
      </c>
      <c r="D14" s="20">
        <v>1500</v>
      </c>
      <c r="E14" s="20">
        <v>1500</v>
      </c>
      <c r="F14" s="20">
        <v>1500</v>
      </c>
      <c r="G14" s="20">
        <v>1500</v>
      </c>
      <c r="H14" s="42">
        <v>1500</v>
      </c>
      <c r="I14" s="42">
        <v>1500</v>
      </c>
      <c r="J14" s="42">
        <v>1500</v>
      </c>
      <c r="K14" s="42">
        <v>1500</v>
      </c>
      <c r="L14" s="42">
        <v>1500</v>
      </c>
      <c r="M14" s="42">
        <v>1500</v>
      </c>
      <c r="N14" s="42">
        <f t="shared" si="0"/>
        <v>18000</v>
      </c>
    </row>
    <row r="15" spans="1:14" ht="19.5" customHeight="1">
      <c r="A15" s="16" t="s">
        <v>54</v>
      </c>
      <c r="B15" s="20">
        <v>693.48</v>
      </c>
      <c r="C15" s="20">
        <v>693.48</v>
      </c>
      <c r="D15" s="20">
        <v>693.48</v>
      </c>
      <c r="E15" s="20">
        <v>693.48</v>
      </c>
      <c r="F15" s="20">
        <v>693.48</v>
      </c>
      <c r="G15" s="20">
        <v>693.48</v>
      </c>
      <c r="H15" s="42">
        <v>693.48</v>
      </c>
      <c r="I15" s="42">
        <v>693.48</v>
      </c>
      <c r="J15" s="42">
        <v>693.48</v>
      </c>
      <c r="K15" s="42">
        <v>693.48</v>
      </c>
      <c r="L15" s="42">
        <v>693.48</v>
      </c>
      <c r="M15" s="42">
        <v>693.48</v>
      </c>
      <c r="N15" s="42">
        <f t="shared" si="0"/>
        <v>8321.759999999998</v>
      </c>
    </row>
    <row r="16" spans="1:14" ht="19.5" customHeight="1">
      <c r="A16" s="16" t="s">
        <v>55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f t="shared" si="0"/>
        <v>0</v>
      </c>
    </row>
    <row r="17" spans="1:14" ht="19.5" customHeight="1">
      <c r="A17" s="17" t="s">
        <v>56</v>
      </c>
      <c r="B17" s="21">
        <f aca="true" t="shared" si="7" ref="B17:M17">B13-B14-B15-B16</f>
        <v>412.52</v>
      </c>
      <c r="C17" s="21">
        <f t="shared" si="7"/>
        <v>412.52</v>
      </c>
      <c r="D17" s="21">
        <f t="shared" si="7"/>
        <v>2102.52</v>
      </c>
      <c r="E17" s="21">
        <f t="shared" si="7"/>
        <v>2102.52</v>
      </c>
      <c r="F17" s="21">
        <f t="shared" si="7"/>
        <v>2102.52</v>
      </c>
      <c r="G17" s="21">
        <f t="shared" si="7"/>
        <v>3141.52</v>
      </c>
      <c r="H17" s="41">
        <f t="shared" si="7"/>
        <v>3469.52</v>
      </c>
      <c r="I17" s="41">
        <f t="shared" si="7"/>
        <v>-2965.48</v>
      </c>
      <c r="J17" s="41">
        <f t="shared" si="7"/>
        <v>2949.52</v>
      </c>
      <c r="K17" s="41">
        <f t="shared" si="7"/>
        <v>2574.52</v>
      </c>
      <c r="L17" s="41">
        <f t="shared" si="7"/>
        <v>2899.52</v>
      </c>
      <c r="M17" s="41">
        <f t="shared" si="7"/>
        <v>2821.52</v>
      </c>
      <c r="N17" s="41">
        <f t="shared" si="0"/>
        <v>22023.24</v>
      </c>
    </row>
    <row r="18" spans="1:14" ht="19.5" customHeight="1">
      <c r="A18" s="16" t="s">
        <v>57</v>
      </c>
      <c r="B18" s="20">
        <v>985.42</v>
      </c>
      <c r="C18" s="20">
        <v>985.42</v>
      </c>
      <c r="D18" s="20">
        <v>985.42</v>
      </c>
      <c r="E18" s="20">
        <v>985.42</v>
      </c>
      <c r="F18" s="20">
        <v>985.42</v>
      </c>
      <c r="G18" s="20">
        <v>985.42</v>
      </c>
      <c r="H18" s="42">
        <v>985.42</v>
      </c>
      <c r="I18" s="42">
        <v>985.42</v>
      </c>
      <c r="J18" s="42">
        <v>985.42</v>
      </c>
      <c r="K18" s="42">
        <v>985.42</v>
      </c>
      <c r="L18" s="42">
        <v>985.42</v>
      </c>
      <c r="M18" s="42">
        <v>985.42</v>
      </c>
      <c r="N18" s="42">
        <f t="shared" si="0"/>
        <v>11825.039999999999</v>
      </c>
    </row>
    <row r="19" spans="1:14" ht="19.5" customHeight="1">
      <c r="A19" s="17" t="s">
        <v>58</v>
      </c>
      <c r="B19" s="21">
        <f aca="true" t="shared" si="8" ref="B19:M19">B17-B18</f>
        <v>-572.9</v>
      </c>
      <c r="C19" s="21">
        <f t="shared" si="8"/>
        <v>-572.9</v>
      </c>
      <c r="D19" s="21">
        <f t="shared" si="8"/>
        <v>1117.1</v>
      </c>
      <c r="E19" s="21">
        <f t="shared" si="8"/>
        <v>1117.1</v>
      </c>
      <c r="F19" s="21">
        <f t="shared" si="8"/>
        <v>1117.1</v>
      </c>
      <c r="G19" s="21">
        <f t="shared" si="8"/>
        <v>2156.1</v>
      </c>
      <c r="H19" s="41">
        <f t="shared" si="8"/>
        <v>2484.1</v>
      </c>
      <c r="I19" s="41">
        <f t="shared" si="8"/>
        <v>-3950.9</v>
      </c>
      <c r="J19" s="41">
        <f t="shared" si="8"/>
        <v>1964.1</v>
      </c>
      <c r="K19" s="41">
        <f t="shared" si="8"/>
        <v>1589.1</v>
      </c>
      <c r="L19" s="41">
        <f t="shared" si="8"/>
        <v>1914.1</v>
      </c>
      <c r="M19" s="41">
        <f t="shared" si="8"/>
        <v>1836.1</v>
      </c>
      <c r="N19" s="41">
        <f t="shared" si="0"/>
        <v>10198.2</v>
      </c>
    </row>
    <row r="20" spans="1:14" ht="19.5" customHeight="1">
      <c r="A20" s="16" t="s">
        <v>59</v>
      </c>
      <c r="B20" s="20">
        <v>0</v>
      </c>
      <c r="C20" s="20">
        <v>66.67</v>
      </c>
      <c r="D20" s="20">
        <v>65.61</v>
      </c>
      <c r="E20" s="20">
        <v>64.55</v>
      </c>
      <c r="F20" s="20">
        <v>63.49</v>
      </c>
      <c r="G20" s="20">
        <v>62.43</v>
      </c>
      <c r="H20" s="42">
        <v>61.36</v>
      </c>
      <c r="I20" s="42">
        <v>60.3</v>
      </c>
      <c r="J20" s="42">
        <v>59.23</v>
      </c>
      <c r="K20" s="42">
        <v>58.16</v>
      </c>
      <c r="L20" s="42">
        <v>57.09</v>
      </c>
      <c r="M20" s="42">
        <v>56.01</v>
      </c>
      <c r="N20" s="42">
        <f t="shared" si="0"/>
        <v>674.9000000000001</v>
      </c>
    </row>
    <row r="21" spans="1:14" ht="15">
      <c r="A21" s="16" t="s">
        <v>60</v>
      </c>
      <c r="B21" s="20"/>
      <c r="C21" s="20"/>
      <c r="D21" s="20"/>
      <c r="E21" s="20"/>
      <c r="F21" s="20"/>
      <c r="G21" s="20"/>
      <c r="H21" s="42"/>
      <c r="I21" s="42"/>
      <c r="J21" s="42"/>
      <c r="K21" s="42"/>
      <c r="L21" s="42"/>
      <c r="M21" s="42"/>
      <c r="N21" s="42">
        <f t="shared" si="0"/>
        <v>0</v>
      </c>
    </row>
    <row r="22" spans="1:14" ht="24.75" customHeight="1">
      <c r="A22" s="17" t="s">
        <v>61</v>
      </c>
      <c r="B22" s="21">
        <f aca="true" t="shared" si="9" ref="B22:M22">B19-B20+B21</f>
        <v>-572.9</v>
      </c>
      <c r="C22" s="21">
        <f t="shared" si="9"/>
        <v>-639.5699999999999</v>
      </c>
      <c r="D22" s="21">
        <f t="shared" si="9"/>
        <v>1051.49</v>
      </c>
      <c r="E22" s="21">
        <f t="shared" si="9"/>
        <v>1052.55</v>
      </c>
      <c r="F22" s="21">
        <f t="shared" si="9"/>
        <v>1053.61</v>
      </c>
      <c r="G22" s="21">
        <f t="shared" si="9"/>
        <v>2093.67</v>
      </c>
      <c r="H22" s="41">
        <f t="shared" si="9"/>
        <v>2422.74</v>
      </c>
      <c r="I22" s="41">
        <f t="shared" si="9"/>
        <v>-4011.2000000000003</v>
      </c>
      <c r="J22" s="41">
        <f t="shared" si="9"/>
        <v>1904.87</v>
      </c>
      <c r="K22" s="41">
        <f t="shared" si="9"/>
        <v>1530.9399999999998</v>
      </c>
      <c r="L22" s="41">
        <f t="shared" si="9"/>
        <v>1857.01</v>
      </c>
      <c r="M22" s="41">
        <f t="shared" si="9"/>
        <v>1780.09</v>
      </c>
      <c r="N22" s="41">
        <f t="shared" si="0"/>
        <v>9523.3</v>
      </c>
    </row>
    <row r="23" spans="1:14" ht="15">
      <c r="A23" s="16" t="s">
        <v>62</v>
      </c>
      <c r="B23" s="20">
        <v>119.04166666666667</v>
      </c>
      <c r="C23" s="20">
        <v>119.04166666666667</v>
      </c>
      <c r="D23" s="20">
        <v>119.04166666666667</v>
      </c>
      <c r="E23" s="20">
        <v>119.04166666666667</v>
      </c>
      <c r="F23" s="20">
        <v>119.04166666666667</v>
      </c>
      <c r="G23" s="20">
        <v>119.04166666666667</v>
      </c>
      <c r="H23" s="42">
        <v>119.04166666666667</v>
      </c>
      <c r="I23" s="42">
        <v>119.04166666666667</v>
      </c>
      <c r="J23" s="42">
        <v>119.04166666666667</v>
      </c>
      <c r="K23" s="42">
        <v>119.04166666666667</v>
      </c>
      <c r="L23" s="42">
        <v>119.04166666666667</v>
      </c>
      <c r="M23" s="42">
        <v>119.04166666666667</v>
      </c>
      <c r="N23" s="42">
        <f t="shared" si="0"/>
        <v>1428.5000000000002</v>
      </c>
    </row>
    <row r="24" spans="1:14" ht="24.75" customHeight="1">
      <c r="A24" s="17" t="s">
        <v>63</v>
      </c>
      <c r="B24" s="21">
        <f aca="true" t="shared" si="10" ref="B24:M24">B22-B23</f>
        <v>-691.9416666666666</v>
      </c>
      <c r="C24" s="21">
        <f t="shared" si="10"/>
        <v>-758.6116666666666</v>
      </c>
      <c r="D24" s="21">
        <f t="shared" si="10"/>
        <v>932.4483333333334</v>
      </c>
      <c r="E24" s="21">
        <f t="shared" si="10"/>
        <v>933.5083333333333</v>
      </c>
      <c r="F24" s="21">
        <f t="shared" si="10"/>
        <v>934.5683333333333</v>
      </c>
      <c r="G24" s="21">
        <f t="shared" si="10"/>
        <v>1974.6283333333333</v>
      </c>
      <c r="H24" s="41">
        <f t="shared" si="10"/>
        <v>2303.6983333333333</v>
      </c>
      <c r="I24" s="41">
        <f t="shared" si="10"/>
        <v>-4130.241666666667</v>
      </c>
      <c r="J24" s="41">
        <f t="shared" si="10"/>
        <v>1785.8283333333331</v>
      </c>
      <c r="K24" s="41">
        <f t="shared" si="10"/>
        <v>1411.898333333333</v>
      </c>
      <c r="L24" s="41">
        <f t="shared" si="10"/>
        <v>1737.9683333333332</v>
      </c>
      <c r="M24" s="41">
        <f t="shared" si="10"/>
        <v>1661.0483333333332</v>
      </c>
      <c r="N24" s="41">
        <f t="shared" si="0"/>
        <v>8094.799999999999</v>
      </c>
    </row>
    <row r="25" spans="1:14" ht="24.75" customHeight="1">
      <c r="A25" s="17" t="s">
        <v>64</v>
      </c>
      <c r="B25" s="21">
        <f aca="true" t="shared" si="11" ref="B25:M25">B24+B18</f>
        <v>293.47833333333335</v>
      </c>
      <c r="C25" s="21">
        <f t="shared" si="11"/>
        <v>226.8083333333334</v>
      </c>
      <c r="D25" s="21">
        <f t="shared" si="11"/>
        <v>1917.8683333333333</v>
      </c>
      <c r="E25" s="21">
        <f t="shared" si="11"/>
        <v>1918.9283333333333</v>
      </c>
      <c r="F25" s="21">
        <f t="shared" si="11"/>
        <v>1919.9883333333332</v>
      </c>
      <c r="G25" s="21">
        <f t="shared" si="11"/>
        <v>2960.048333333333</v>
      </c>
      <c r="H25" s="41">
        <f t="shared" si="11"/>
        <v>3289.1183333333333</v>
      </c>
      <c r="I25" s="41">
        <f t="shared" si="11"/>
        <v>-3144.8216666666667</v>
      </c>
      <c r="J25" s="41">
        <f t="shared" si="11"/>
        <v>2771.248333333333</v>
      </c>
      <c r="K25" s="41">
        <f t="shared" si="11"/>
        <v>2397.318333333333</v>
      </c>
      <c r="L25" s="41">
        <f t="shared" si="11"/>
        <v>2723.3883333333333</v>
      </c>
      <c r="M25" s="41">
        <f t="shared" si="11"/>
        <v>2646.4683333333332</v>
      </c>
      <c r="N25" s="41">
        <f t="shared" si="0"/>
        <v>19919.84</v>
      </c>
    </row>
    <row r="26" spans="1:14" ht="15">
      <c r="A26" s="18"/>
      <c r="B26" s="22"/>
      <c r="C26" s="22"/>
      <c r="D26" s="22"/>
      <c r="E26" s="22"/>
      <c r="F26" s="22"/>
      <c r="G26" s="22"/>
      <c r="H26" s="27"/>
      <c r="I26" s="27"/>
      <c r="J26" s="27"/>
      <c r="K26" s="27"/>
      <c r="L26" s="27"/>
      <c r="M26" s="27"/>
      <c r="N26" s="27"/>
    </row>
    <row r="27" spans="1:14" ht="15">
      <c r="A27" s="18"/>
      <c r="B27" s="22"/>
      <c r="C27" s="22"/>
      <c r="D27" s="22"/>
      <c r="E27" s="22"/>
      <c r="F27" s="22"/>
      <c r="G27" s="22"/>
      <c r="H27" s="27"/>
      <c r="I27" s="27"/>
      <c r="J27" s="27"/>
      <c r="K27" s="27"/>
      <c r="L27" s="27"/>
      <c r="M27" s="27"/>
      <c r="N27" s="27"/>
    </row>
    <row r="28" spans="1:14" ht="15">
      <c r="A28" s="18"/>
      <c r="B28" s="22"/>
      <c r="C28" s="22"/>
      <c r="D28" s="22"/>
      <c r="E28" s="22"/>
      <c r="F28" s="22"/>
      <c r="G28" s="22"/>
      <c r="H28" s="27"/>
      <c r="I28" s="27"/>
      <c r="J28" s="27"/>
      <c r="K28" s="27"/>
      <c r="L28" s="27"/>
      <c r="M28" s="27"/>
      <c r="N28" s="27"/>
    </row>
    <row r="29" spans="1:14" ht="15">
      <c r="A29" s="18"/>
      <c r="B29" s="22"/>
      <c r="C29" s="22"/>
      <c r="D29" s="22"/>
      <c r="E29" s="22"/>
      <c r="F29" s="22"/>
      <c r="G29" s="22"/>
      <c r="H29" s="27"/>
      <c r="I29" s="27"/>
      <c r="J29" s="27"/>
      <c r="K29" s="27"/>
      <c r="L29" s="27"/>
      <c r="M29" s="27"/>
      <c r="N29" s="27"/>
    </row>
    <row r="30" spans="1:14" ht="15">
      <c r="A30" s="18"/>
      <c r="B30" s="22"/>
      <c r="C30" s="22"/>
      <c r="D30" s="22"/>
      <c r="E30" s="22"/>
      <c r="F30" s="22"/>
      <c r="G30" s="22"/>
      <c r="H30" s="27"/>
      <c r="I30" s="27"/>
      <c r="J30" s="27"/>
      <c r="K30" s="27"/>
      <c r="L30" s="27"/>
      <c r="M30" s="27"/>
      <c r="N30" s="2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11.421875" defaultRowHeight="15"/>
  <cols>
    <col min="1" max="1" width="30.00390625" style="0" customWidth="1"/>
    <col min="2" max="14" width="12.00390625" style="0" customWidth="1"/>
    <col min="15" max="16384" width="9.140625" style="0" customWidth="1"/>
  </cols>
  <sheetData>
    <row r="1" spans="1:14" ht="30" customHeight="1">
      <c r="A1" s="15" t="s">
        <v>104</v>
      </c>
      <c r="B1" s="19" t="s">
        <v>105</v>
      </c>
      <c r="C1" s="19" t="s">
        <v>106</v>
      </c>
      <c r="D1" s="19" t="s">
        <v>107</v>
      </c>
      <c r="E1" s="19" t="s">
        <v>108</v>
      </c>
      <c r="F1" s="19" t="s">
        <v>109</v>
      </c>
      <c r="G1" s="19" t="s">
        <v>110</v>
      </c>
      <c r="H1" s="14" t="s">
        <v>111</v>
      </c>
      <c r="I1" s="14" t="s">
        <v>112</v>
      </c>
      <c r="J1" s="14" t="s">
        <v>113</v>
      </c>
      <c r="K1" s="14" t="s">
        <v>114</v>
      </c>
      <c r="L1" s="14" t="s">
        <v>115</v>
      </c>
      <c r="M1" s="14" t="s">
        <v>116</v>
      </c>
      <c r="N1" s="14" t="s">
        <v>103</v>
      </c>
    </row>
    <row r="2" spans="1:14" ht="19.5" customHeight="1">
      <c r="A2" s="16" t="s">
        <v>41</v>
      </c>
      <c r="B2" s="20"/>
      <c r="C2" s="20"/>
      <c r="D2" s="20"/>
      <c r="E2" s="20"/>
      <c r="F2" s="20"/>
      <c r="G2" s="20"/>
      <c r="H2" s="42"/>
      <c r="I2" s="42"/>
      <c r="J2" s="42"/>
      <c r="K2" s="42"/>
      <c r="L2" s="42"/>
      <c r="M2" s="42"/>
      <c r="N2" s="42">
        <f aca="true" t="shared" si="0" ref="N2:N25">SUM(B2:M2)</f>
        <v>0</v>
      </c>
    </row>
    <row r="3" spans="1:14" ht="19.5" customHeight="1">
      <c r="A3" s="16" t="s">
        <v>42</v>
      </c>
      <c r="B3" s="20"/>
      <c r="C3" s="20"/>
      <c r="D3" s="20"/>
      <c r="E3" s="20"/>
      <c r="F3" s="20"/>
      <c r="G3" s="20"/>
      <c r="H3" s="42"/>
      <c r="I3" s="42"/>
      <c r="J3" s="42"/>
      <c r="K3" s="42"/>
      <c r="L3" s="42"/>
      <c r="M3" s="42"/>
      <c r="N3" s="42">
        <f t="shared" si="0"/>
        <v>0</v>
      </c>
    </row>
    <row r="4" spans="1:14" ht="19.5" customHeight="1">
      <c r="A4" s="17" t="s">
        <v>43</v>
      </c>
      <c r="B4" s="21">
        <f aca="true" t="shared" si="1" ref="B4:M4">B2-B3</f>
        <v>0</v>
      </c>
      <c r="C4" s="21">
        <f t="shared" si="1"/>
        <v>0</v>
      </c>
      <c r="D4" s="21">
        <f t="shared" si="1"/>
        <v>0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41">
        <f t="shared" si="1"/>
        <v>0</v>
      </c>
      <c r="I4" s="41">
        <f t="shared" si="1"/>
        <v>0</v>
      </c>
      <c r="J4" s="41">
        <f t="shared" si="1"/>
        <v>0</v>
      </c>
      <c r="K4" s="41">
        <f t="shared" si="1"/>
        <v>0</v>
      </c>
      <c r="L4" s="41">
        <f t="shared" si="1"/>
        <v>0</v>
      </c>
      <c r="M4" s="41">
        <f t="shared" si="1"/>
        <v>0</v>
      </c>
      <c r="N4" s="41">
        <f t="shared" si="0"/>
        <v>0</v>
      </c>
    </row>
    <row r="5" spans="1:14" ht="19.5" customHeight="1">
      <c r="A5" s="16" t="s">
        <v>44</v>
      </c>
      <c r="B5" s="20">
        <v>9900</v>
      </c>
      <c r="C5" s="20">
        <v>9900</v>
      </c>
      <c r="D5" s="20">
        <v>9900</v>
      </c>
      <c r="E5" s="20">
        <v>9900</v>
      </c>
      <c r="F5" s="20">
        <v>9900</v>
      </c>
      <c r="G5" s="20">
        <v>9900</v>
      </c>
      <c r="H5" s="42">
        <v>9900</v>
      </c>
      <c r="I5" s="42">
        <v>0</v>
      </c>
      <c r="J5" s="42">
        <v>9900</v>
      </c>
      <c r="K5" s="42">
        <v>9900</v>
      </c>
      <c r="L5" s="42">
        <v>9900</v>
      </c>
      <c r="M5" s="42">
        <v>9900</v>
      </c>
      <c r="N5" s="42">
        <f t="shared" si="0"/>
        <v>108900</v>
      </c>
    </row>
    <row r="6" spans="1:14" ht="19.5" customHeight="1">
      <c r="A6" s="16" t="s">
        <v>45</v>
      </c>
      <c r="B6" s="20"/>
      <c r="C6" s="20"/>
      <c r="D6" s="20"/>
      <c r="E6" s="20"/>
      <c r="F6" s="20"/>
      <c r="G6" s="20"/>
      <c r="H6" s="42"/>
      <c r="I6" s="42"/>
      <c r="J6" s="42"/>
      <c r="K6" s="42"/>
      <c r="L6" s="42"/>
      <c r="M6" s="42"/>
      <c r="N6" s="42">
        <f t="shared" si="0"/>
        <v>0</v>
      </c>
    </row>
    <row r="7" spans="1:14" ht="19.5" customHeight="1">
      <c r="A7" s="17" t="s">
        <v>46</v>
      </c>
      <c r="B7" s="21">
        <f aca="true" t="shared" si="2" ref="B7:M7">B5+B6</f>
        <v>9900</v>
      </c>
      <c r="C7" s="21">
        <f t="shared" si="2"/>
        <v>9900</v>
      </c>
      <c r="D7" s="21">
        <f t="shared" si="2"/>
        <v>9900</v>
      </c>
      <c r="E7" s="21">
        <f t="shared" si="2"/>
        <v>9900</v>
      </c>
      <c r="F7" s="21">
        <f t="shared" si="2"/>
        <v>9900</v>
      </c>
      <c r="G7" s="21">
        <f t="shared" si="2"/>
        <v>9900</v>
      </c>
      <c r="H7" s="41">
        <f t="shared" si="2"/>
        <v>9900</v>
      </c>
      <c r="I7" s="41">
        <f t="shared" si="2"/>
        <v>0</v>
      </c>
      <c r="J7" s="41">
        <f t="shared" si="2"/>
        <v>9900</v>
      </c>
      <c r="K7" s="41">
        <f t="shared" si="2"/>
        <v>9900</v>
      </c>
      <c r="L7" s="41">
        <f t="shared" si="2"/>
        <v>9900</v>
      </c>
      <c r="M7" s="41">
        <f t="shared" si="2"/>
        <v>9900</v>
      </c>
      <c r="N7" s="41">
        <f t="shared" si="0"/>
        <v>108900</v>
      </c>
    </row>
    <row r="8" spans="1:14" ht="19.5" customHeight="1">
      <c r="A8" s="17" t="s">
        <v>47</v>
      </c>
      <c r="B8" s="21">
        <f aca="true" t="shared" si="3" ref="B8:M8">B7+B2</f>
        <v>9900</v>
      </c>
      <c r="C8" s="21">
        <f t="shared" si="3"/>
        <v>9900</v>
      </c>
      <c r="D8" s="21">
        <f t="shared" si="3"/>
        <v>9900</v>
      </c>
      <c r="E8" s="21">
        <f t="shared" si="3"/>
        <v>9900</v>
      </c>
      <c r="F8" s="21">
        <f t="shared" si="3"/>
        <v>9900</v>
      </c>
      <c r="G8" s="21">
        <f t="shared" si="3"/>
        <v>9900</v>
      </c>
      <c r="H8" s="41">
        <f t="shared" si="3"/>
        <v>9900</v>
      </c>
      <c r="I8" s="41">
        <f t="shared" si="3"/>
        <v>0</v>
      </c>
      <c r="J8" s="41">
        <f t="shared" si="3"/>
        <v>9900</v>
      </c>
      <c r="K8" s="41">
        <f t="shared" si="3"/>
        <v>9900</v>
      </c>
      <c r="L8" s="41">
        <f t="shared" si="3"/>
        <v>9900</v>
      </c>
      <c r="M8" s="41">
        <f t="shared" si="3"/>
        <v>9900</v>
      </c>
      <c r="N8" s="41">
        <f t="shared" si="0"/>
        <v>108900</v>
      </c>
    </row>
    <row r="9" spans="1:14" ht="19.5" customHeight="1">
      <c r="A9" s="16" t="s">
        <v>48</v>
      </c>
      <c r="B9" s="20">
        <v>3465</v>
      </c>
      <c r="C9" s="20">
        <v>3465</v>
      </c>
      <c r="D9" s="20">
        <v>3465</v>
      </c>
      <c r="E9" s="20">
        <v>3465</v>
      </c>
      <c r="F9" s="20">
        <v>3465</v>
      </c>
      <c r="G9" s="20">
        <v>3465</v>
      </c>
      <c r="H9" s="42">
        <v>3465</v>
      </c>
      <c r="I9" s="42">
        <v>0</v>
      </c>
      <c r="J9" s="42">
        <v>3465</v>
      </c>
      <c r="K9" s="42">
        <v>3465</v>
      </c>
      <c r="L9" s="42">
        <v>3465</v>
      </c>
      <c r="M9" s="42">
        <v>3465</v>
      </c>
      <c r="N9" s="42">
        <f t="shared" si="0"/>
        <v>38115</v>
      </c>
    </row>
    <row r="10" spans="1:14" ht="19.5" customHeight="1">
      <c r="A10" s="17" t="s">
        <v>49</v>
      </c>
      <c r="B10" s="21">
        <f aca="true" t="shared" si="4" ref="B10:M10">B7-B9</f>
        <v>6435</v>
      </c>
      <c r="C10" s="21">
        <f t="shared" si="4"/>
        <v>6435</v>
      </c>
      <c r="D10" s="21">
        <f t="shared" si="4"/>
        <v>6435</v>
      </c>
      <c r="E10" s="21">
        <f t="shared" si="4"/>
        <v>6435</v>
      </c>
      <c r="F10" s="21">
        <f t="shared" si="4"/>
        <v>6435</v>
      </c>
      <c r="G10" s="21">
        <f t="shared" si="4"/>
        <v>6435</v>
      </c>
      <c r="H10" s="41">
        <f t="shared" si="4"/>
        <v>6435</v>
      </c>
      <c r="I10" s="41">
        <f t="shared" si="4"/>
        <v>0</v>
      </c>
      <c r="J10" s="41">
        <f t="shared" si="4"/>
        <v>6435</v>
      </c>
      <c r="K10" s="41">
        <f t="shared" si="4"/>
        <v>6435</v>
      </c>
      <c r="L10" s="41">
        <f t="shared" si="4"/>
        <v>6435</v>
      </c>
      <c r="M10" s="41">
        <f t="shared" si="4"/>
        <v>6435</v>
      </c>
      <c r="N10" s="41">
        <f t="shared" si="0"/>
        <v>70785</v>
      </c>
    </row>
    <row r="11" spans="1:14" ht="19.5" customHeight="1">
      <c r="A11" s="17" t="s">
        <v>50</v>
      </c>
      <c r="B11" s="21">
        <f aca="true" t="shared" si="5" ref="B11:M11">B10+B4</f>
        <v>6435</v>
      </c>
      <c r="C11" s="21">
        <f t="shared" si="5"/>
        <v>6435</v>
      </c>
      <c r="D11" s="21">
        <f t="shared" si="5"/>
        <v>6435</v>
      </c>
      <c r="E11" s="21">
        <f t="shared" si="5"/>
        <v>6435</v>
      </c>
      <c r="F11" s="21">
        <f t="shared" si="5"/>
        <v>6435</v>
      </c>
      <c r="G11" s="21">
        <f t="shared" si="5"/>
        <v>6435</v>
      </c>
      <c r="H11" s="41">
        <f t="shared" si="5"/>
        <v>6435</v>
      </c>
      <c r="I11" s="41">
        <f t="shared" si="5"/>
        <v>0</v>
      </c>
      <c r="J11" s="41">
        <f t="shared" si="5"/>
        <v>6435</v>
      </c>
      <c r="K11" s="41">
        <f t="shared" si="5"/>
        <v>6435</v>
      </c>
      <c r="L11" s="41">
        <f t="shared" si="5"/>
        <v>6435</v>
      </c>
      <c r="M11" s="41">
        <f t="shared" si="5"/>
        <v>6435</v>
      </c>
      <c r="N11" s="41">
        <f t="shared" si="0"/>
        <v>70785</v>
      </c>
    </row>
    <row r="12" spans="1:14" ht="19.5" customHeight="1">
      <c r="A12" s="16" t="s">
        <v>51</v>
      </c>
      <c r="B12" s="20">
        <v>1022</v>
      </c>
      <c r="C12" s="20">
        <v>1022</v>
      </c>
      <c r="D12" s="20">
        <v>1022</v>
      </c>
      <c r="E12" s="20">
        <v>1022</v>
      </c>
      <c r="F12" s="20">
        <v>1022</v>
      </c>
      <c r="G12" s="20">
        <v>1022</v>
      </c>
      <c r="H12" s="42">
        <v>1022</v>
      </c>
      <c r="I12" s="42">
        <v>1022</v>
      </c>
      <c r="J12" s="42">
        <v>1022</v>
      </c>
      <c r="K12" s="42">
        <v>1022</v>
      </c>
      <c r="L12" s="42">
        <v>1022</v>
      </c>
      <c r="M12" s="42">
        <v>1073</v>
      </c>
      <c r="N12" s="42">
        <f t="shared" si="0"/>
        <v>12315</v>
      </c>
    </row>
    <row r="13" spans="1:14" ht="19.5" customHeight="1">
      <c r="A13" s="17" t="s">
        <v>52</v>
      </c>
      <c r="B13" s="21">
        <f aca="true" t="shared" si="6" ref="B13:M13">B11-B12</f>
        <v>5413</v>
      </c>
      <c r="C13" s="21">
        <f t="shared" si="6"/>
        <v>5413</v>
      </c>
      <c r="D13" s="21">
        <f t="shared" si="6"/>
        <v>5413</v>
      </c>
      <c r="E13" s="21">
        <f t="shared" si="6"/>
        <v>5413</v>
      </c>
      <c r="F13" s="21">
        <f t="shared" si="6"/>
        <v>5413</v>
      </c>
      <c r="G13" s="21">
        <f t="shared" si="6"/>
        <v>5413</v>
      </c>
      <c r="H13" s="41">
        <f t="shared" si="6"/>
        <v>5413</v>
      </c>
      <c r="I13" s="41">
        <f t="shared" si="6"/>
        <v>-1022</v>
      </c>
      <c r="J13" s="41">
        <f t="shared" si="6"/>
        <v>5413</v>
      </c>
      <c r="K13" s="41">
        <f t="shared" si="6"/>
        <v>5413</v>
      </c>
      <c r="L13" s="41">
        <f t="shared" si="6"/>
        <v>5413</v>
      </c>
      <c r="M13" s="41">
        <f t="shared" si="6"/>
        <v>5362</v>
      </c>
      <c r="N13" s="41">
        <f t="shared" si="0"/>
        <v>58470</v>
      </c>
    </row>
    <row r="14" spans="1:14" ht="19.5" customHeight="1">
      <c r="A14" s="16" t="s">
        <v>53</v>
      </c>
      <c r="B14" s="20">
        <v>2000</v>
      </c>
      <c r="C14" s="20">
        <v>2000</v>
      </c>
      <c r="D14" s="20">
        <v>2000</v>
      </c>
      <c r="E14" s="20">
        <v>2000</v>
      </c>
      <c r="F14" s="20">
        <v>2000</v>
      </c>
      <c r="G14" s="20">
        <v>2000</v>
      </c>
      <c r="H14" s="42">
        <v>2000</v>
      </c>
      <c r="I14" s="42">
        <v>2000</v>
      </c>
      <c r="J14" s="42">
        <v>2000</v>
      </c>
      <c r="K14" s="42">
        <v>2000</v>
      </c>
      <c r="L14" s="42">
        <v>2000</v>
      </c>
      <c r="M14" s="42">
        <v>2000</v>
      </c>
      <c r="N14" s="42">
        <f t="shared" si="0"/>
        <v>24000</v>
      </c>
    </row>
    <row r="15" spans="1:14" ht="19.5" customHeight="1">
      <c r="A15" s="16" t="s">
        <v>54</v>
      </c>
      <c r="B15" s="20">
        <v>924.64</v>
      </c>
      <c r="C15" s="20">
        <v>924.64</v>
      </c>
      <c r="D15" s="20">
        <v>924.64</v>
      </c>
      <c r="E15" s="20">
        <v>924.64</v>
      </c>
      <c r="F15" s="20">
        <v>924.64</v>
      </c>
      <c r="G15" s="20">
        <v>924.64</v>
      </c>
      <c r="H15" s="42">
        <v>924.64</v>
      </c>
      <c r="I15" s="42">
        <v>924.64</v>
      </c>
      <c r="J15" s="42">
        <v>924.64</v>
      </c>
      <c r="K15" s="42">
        <v>924.64</v>
      </c>
      <c r="L15" s="42">
        <v>924.64</v>
      </c>
      <c r="M15" s="42">
        <v>924.64</v>
      </c>
      <c r="N15" s="42">
        <f t="shared" si="0"/>
        <v>11095.679999999998</v>
      </c>
    </row>
    <row r="16" spans="1:14" ht="19.5" customHeight="1">
      <c r="A16" s="16" t="s">
        <v>55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f t="shared" si="0"/>
        <v>0</v>
      </c>
    </row>
    <row r="17" spans="1:14" ht="19.5" customHeight="1">
      <c r="A17" s="17" t="s">
        <v>56</v>
      </c>
      <c r="B17" s="21">
        <f aca="true" t="shared" si="7" ref="B17:M17">B13-B14-B15-B16</f>
        <v>2488.36</v>
      </c>
      <c r="C17" s="21">
        <f t="shared" si="7"/>
        <v>2488.36</v>
      </c>
      <c r="D17" s="21">
        <f t="shared" si="7"/>
        <v>2488.36</v>
      </c>
      <c r="E17" s="21">
        <f t="shared" si="7"/>
        <v>2488.36</v>
      </c>
      <c r="F17" s="21">
        <f t="shared" si="7"/>
        <v>2488.36</v>
      </c>
      <c r="G17" s="21">
        <f t="shared" si="7"/>
        <v>2488.36</v>
      </c>
      <c r="H17" s="41">
        <f t="shared" si="7"/>
        <v>2488.36</v>
      </c>
      <c r="I17" s="41">
        <f t="shared" si="7"/>
        <v>-3946.64</v>
      </c>
      <c r="J17" s="41">
        <f t="shared" si="7"/>
        <v>2488.36</v>
      </c>
      <c r="K17" s="41">
        <f t="shared" si="7"/>
        <v>2488.36</v>
      </c>
      <c r="L17" s="41">
        <f t="shared" si="7"/>
        <v>2488.36</v>
      </c>
      <c r="M17" s="41">
        <f t="shared" si="7"/>
        <v>2437.36</v>
      </c>
      <c r="N17" s="41">
        <f t="shared" si="0"/>
        <v>23374.320000000003</v>
      </c>
    </row>
    <row r="18" spans="1:14" ht="19.5" customHeight="1">
      <c r="A18" s="16" t="s">
        <v>57</v>
      </c>
      <c r="B18" s="20">
        <v>985.42</v>
      </c>
      <c r="C18" s="20">
        <v>985.42</v>
      </c>
      <c r="D18" s="20">
        <v>985.42</v>
      </c>
      <c r="E18" s="20">
        <v>985.42</v>
      </c>
      <c r="F18" s="20">
        <v>985.42</v>
      </c>
      <c r="G18" s="20">
        <v>985.42</v>
      </c>
      <c r="H18" s="42">
        <v>985.42</v>
      </c>
      <c r="I18" s="42">
        <v>985.42</v>
      </c>
      <c r="J18" s="42">
        <v>985.42</v>
      </c>
      <c r="K18" s="42">
        <v>985.42</v>
      </c>
      <c r="L18" s="42">
        <v>985.42</v>
      </c>
      <c r="M18" s="42">
        <v>985.42</v>
      </c>
      <c r="N18" s="42">
        <f t="shared" si="0"/>
        <v>11825.039999999999</v>
      </c>
    </row>
    <row r="19" spans="1:14" ht="19.5" customHeight="1">
      <c r="A19" s="17" t="s">
        <v>58</v>
      </c>
      <c r="B19" s="21">
        <f aca="true" t="shared" si="8" ref="B19:M19">B17-B18</f>
        <v>1502.94</v>
      </c>
      <c r="C19" s="21">
        <f t="shared" si="8"/>
        <v>1502.94</v>
      </c>
      <c r="D19" s="21">
        <f t="shared" si="8"/>
        <v>1502.94</v>
      </c>
      <c r="E19" s="21">
        <f t="shared" si="8"/>
        <v>1502.94</v>
      </c>
      <c r="F19" s="21">
        <f t="shared" si="8"/>
        <v>1502.94</v>
      </c>
      <c r="G19" s="21">
        <f t="shared" si="8"/>
        <v>1502.94</v>
      </c>
      <c r="H19" s="41">
        <f t="shared" si="8"/>
        <v>1502.94</v>
      </c>
      <c r="I19" s="41">
        <f t="shared" si="8"/>
        <v>-4932.0599999999995</v>
      </c>
      <c r="J19" s="41">
        <f t="shared" si="8"/>
        <v>1502.94</v>
      </c>
      <c r="K19" s="41">
        <f t="shared" si="8"/>
        <v>1502.94</v>
      </c>
      <c r="L19" s="41">
        <f t="shared" si="8"/>
        <v>1502.94</v>
      </c>
      <c r="M19" s="41">
        <f t="shared" si="8"/>
        <v>1451.94</v>
      </c>
      <c r="N19" s="41">
        <f t="shared" si="0"/>
        <v>11549.280000000004</v>
      </c>
    </row>
    <row r="20" spans="1:14" ht="19.5" customHeight="1">
      <c r="A20" s="16" t="s">
        <v>59</v>
      </c>
      <c r="B20" s="20">
        <v>54.94</v>
      </c>
      <c r="C20" s="20">
        <v>53.86</v>
      </c>
      <c r="D20" s="20">
        <v>52.78</v>
      </c>
      <c r="E20" s="20">
        <v>51.7</v>
      </c>
      <c r="F20" s="20">
        <v>50.62</v>
      </c>
      <c r="G20" s="20">
        <v>49.54</v>
      </c>
      <c r="H20" s="42">
        <v>48.45</v>
      </c>
      <c r="I20" s="42">
        <v>47.36</v>
      </c>
      <c r="J20" s="42">
        <v>46.27</v>
      </c>
      <c r="K20" s="42">
        <v>45.18</v>
      </c>
      <c r="L20" s="42">
        <v>44.09</v>
      </c>
      <c r="M20" s="42">
        <v>42.99</v>
      </c>
      <c r="N20" s="42">
        <f t="shared" si="0"/>
        <v>587.78</v>
      </c>
    </row>
    <row r="21" spans="1:14" ht="15">
      <c r="A21" s="16" t="s">
        <v>60</v>
      </c>
      <c r="B21" s="20"/>
      <c r="C21" s="20"/>
      <c r="D21" s="20"/>
      <c r="E21" s="20"/>
      <c r="F21" s="20"/>
      <c r="G21" s="20"/>
      <c r="H21" s="42"/>
      <c r="I21" s="42"/>
      <c r="J21" s="42"/>
      <c r="K21" s="42"/>
      <c r="L21" s="42"/>
      <c r="M21" s="42"/>
      <c r="N21" s="42">
        <f t="shared" si="0"/>
        <v>0</v>
      </c>
    </row>
    <row r="22" spans="1:14" ht="24.75" customHeight="1">
      <c r="A22" s="17" t="s">
        <v>61</v>
      </c>
      <c r="B22" s="21">
        <f aca="true" t="shared" si="9" ref="B22:M22">B19-B20+B21</f>
        <v>1448</v>
      </c>
      <c r="C22" s="21">
        <f t="shared" si="9"/>
        <v>1449.0800000000002</v>
      </c>
      <c r="D22" s="21">
        <f t="shared" si="9"/>
        <v>1450.16</v>
      </c>
      <c r="E22" s="21">
        <f t="shared" si="9"/>
        <v>1451.24</v>
      </c>
      <c r="F22" s="21">
        <f t="shared" si="9"/>
        <v>1452.3200000000002</v>
      </c>
      <c r="G22" s="21">
        <f t="shared" si="9"/>
        <v>1453.4</v>
      </c>
      <c r="H22" s="41">
        <f t="shared" si="9"/>
        <v>1454.49</v>
      </c>
      <c r="I22" s="41">
        <f t="shared" si="9"/>
        <v>-4979.419999999999</v>
      </c>
      <c r="J22" s="41">
        <f t="shared" si="9"/>
        <v>1456.67</v>
      </c>
      <c r="K22" s="41">
        <f t="shared" si="9"/>
        <v>1457.76</v>
      </c>
      <c r="L22" s="41">
        <f t="shared" si="9"/>
        <v>1458.8500000000001</v>
      </c>
      <c r="M22" s="41">
        <f t="shared" si="9"/>
        <v>1408.95</v>
      </c>
      <c r="N22" s="41">
        <f t="shared" si="0"/>
        <v>10961.5</v>
      </c>
    </row>
    <row r="23" spans="1:14" ht="15">
      <c r="A23" s="16" t="s">
        <v>62</v>
      </c>
      <c r="B23" s="20">
        <v>137.01916666666668</v>
      </c>
      <c r="C23" s="20">
        <v>137.01916666666668</v>
      </c>
      <c r="D23" s="20">
        <v>137.01916666666668</v>
      </c>
      <c r="E23" s="20">
        <v>137.01916666666668</v>
      </c>
      <c r="F23" s="20">
        <v>137.01916666666668</v>
      </c>
      <c r="G23" s="20">
        <v>137.01916666666668</v>
      </c>
      <c r="H23" s="42">
        <v>137.01916666666668</v>
      </c>
      <c r="I23" s="42">
        <v>137.01916666666668</v>
      </c>
      <c r="J23" s="42">
        <v>137.01916666666668</v>
      </c>
      <c r="K23" s="42">
        <v>137.01916666666668</v>
      </c>
      <c r="L23" s="42">
        <v>137.01916666666668</v>
      </c>
      <c r="M23" s="42">
        <v>137.01916666666668</v>
      </c>
      <c r="N23" s="42">
        <f t="shared" si="0"/>
        <v>1644.2300000000002</v>
      </c>
    </row>
    <row r="24" spans="1:14" ht="24.75" customHeight="1">
      <c r="A24" s="17" t="s">
        <v>63</v>
      </c>
      <c r="B24" s="21">
        <f aca="true" t="shared" si="10" ref="B24:M24">B22-B23</f>
        <v>1310.9808333333333</v>
      </c>
      <c r="C24" s="21">
        <f t="shared" si="10"/>
        <v>1312.0608333333334</v>
      </c>
      <c r="D24" s="21">
        <f t="shared" si="10"/>
        <v>1313.1408333333334</v>
      </c>
      <c r="E24" s="21">
        <f t="shared" si="10"/>
        <v>1314.2208333333333</v>
      </c>
      <c r="F24" s="21">
        <f t="shared" si="10"/>
        <v>1315.3008333333335</v>
      </c>
      <c r="G24" s="21">
        <f t="shared" si="10"/>
        <v>1316.3808333333334</v>
      </c>
      <c r="H24" s="41">
        <f t="shared" si="10"/>
        <v>1317.4708333333333</v>
      </c>
      <c r="I24" s="41">
        <f t="shared" si="10"/>
        <v>-5116.439166666666</v>
      </c>
      <c r="J24" s="41">
        <f t="shared" si="10"/>
        <v>1319.6508333333334</v>
      </c>
      <c r="K24" s="41">
        <f t="shared" si="10"/>
        <v>1320.7408333333333</v>
      </c>
      <c r="L24" s="41">
        <f t="shared" si="10"/>
        <v>1321.8308333333334</v>
      </c>
      <c r="M24" s="41">
        <f t="shared" si="10"/>
        <v>1271.9308333333333</v>
      </c>
      <c r="N24" s="41">
        <f t="shared" si="0"/>
        <v>9317.27</v>
      </c>
    </row>
    <row r="25" spans="1:14" ht="24.75" customHeight="1">
      <c r="A25" s="17" t="s">
        <v>64</v>
      </c>
      <c r="B25" s="21">
        <f aca="true" t="shared" si="11" ref="B25:M25">B24+B18</f>
        <v>2296.400833333333</v>
      </c>
      <c r="C25" s="21">
        <f t="shared" si="11"/>
        <v>2297.4808333333335</v>
      </c>
      <c r="D25" s="21">
        <f t="shared" si="11"/>
        <v>2298.5608333333334</v>
      </c>
      <c r="E25" s="21">
        <f t="shared" si="11"/>
        <v>2299.6408333333334</v>
      </c>
      <c r="F25" s="21">
        <f t="shared" si="11"/>
        <v>2300.7208333333333</v>
      </c>
      <c r="G25" s="21">
        <f t="shared" si="11"/>
        <v>2301.8008333333332</v>
      </c>
      <c r="H25" s="41">
        <f t="shared" si="11"/>
        <v>2302.8908333333334</v>
      </c>
      <c r="I25" s="41">
        <f t="shared" si="11"/>
        <v>-4131.019166666666</v>
      </c>
      <c r="J25" s="41">
        <f t="shared" si="11"/>
        <v>2305.070833333333</v>
      </c>
      <c r="K25" s="41">
        <f t="shared" si="11"/>
        <v>2306.1608333333334</v>
      </c>
      <c r="L25" s="41">
        <f t="shared" si="11"/>
        <v>2307.2508333333335</v>
      </c>
      <c r="M25" s="41">
        <f t="shared" si="11"/>
        <v>2257.3508333333334</v>
      </c>
      <c r="N25" s="41">
        <f t="shared" si="0"/>
        <v>21142.31</v>
      </c>
    </row>
    <row r="26" spans="1:14" ht="15">
      <c r="A26" s="18"/>
      <c r="B26" s="22"/>
      <c r="C26" s="22"/>
      <c r="D26" s="22"/>
      <c r="E26" s="22"/>
      <c r="F26" s="22"/>
      <c r="G26" s="22"/>
      <c r="H26" s="27"/>
      <c r="I26" s="27"/>
      <c r="J26" s="27"/>
      <c r="K26" s="27"/>
      <c r="L26" s="27"/>
      <c r="M26" s="27"/>
      <c r="N26" s="27"/>
    </row>
    <row r="27" spans="1:14" ht="15">
      <c r="A27" s="18"/>
      <c r="B27" s="22"/>
      <c r="C27" s="22"/>
      <c r="D27" s="22"/>
      <c r="E27" s="22"/>
      <c r="F27" s="22"/>
      <c r="G27" s="22"/>
      <c r="H27" s="27"/>
      <c r="I27" s="27"/>
      <c r="J27" s="27"/>
      <c r="K27" s="27"/>
      <c r="L27" s="27"/>
      <c r="M27" s="27"/>
      <c r="N27" s="27"/>
    </row>
    <row r="28" spans="1:14" ht="15">
      <c r="A28" s="18"/>
      <c r="B28" s="22"/>
      <c r="C28" s="22"/>
      <c r="D28" s="22"/>
      <c r="E28" s="22"/>
      <c r="F28" s="22"/>
      <c r="G28" s="22"/>
      <c r="H28" s="27"/>
      <c r="I28" s="27"/>
      <c r="J28" s="27"/>
      <c r="K28" s="27"/>
      <c r="L28" s="27"/>
      <c r="M28" s="27"/>
      <c r="N28" s="27"/>
    </row>
    <row r="29" spans="1:14" ht="15">
      <c r="A29" s="18"/>
      <c r="B29" s="22"/>
      <c r="C29" s="22"/>
      <c r="D29" s="22"/>
      <c r="E29" s="22"/>
      <c r="F29" s="22"/>
      <c r="G29" s="22"/>
      <c r="H29" s="27"/>
      <c r="I29" s="27"/>
      <c r="J29" s="27"/>
      <c r="K29" s="27"/>
      <c r="L29" s="27"/>
      <c r="M29" s="27"/>
      <c r="N29" s="27"/>
    </row>
    <row r="30" spans="1:14" ht="15">
      <c r="A30" s="18"/>
      <c r="B30" s="22"/>
      <c r="C30" s="22"/>
      <c r="D30" s="22"/>
      <c r="E30" s="22"/>
      <c r="F30" s="22"/>
      <c r="G30" s="22"/>
      <c r="H30" s="27"/>
      <c r="I30" s="27"/>
      <c r="J30" s="27"/>
      <c r="K30" s="27"/>
      <c r="L30" s="27"/>
      <c r="M30" s="27"/>
      <c r="N30" s="2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11.421875" defaultRowHeight="15"/>
  <cols>
    <col min="1" max="1" width="30.00390625" style="0" customWidth="1"/>
    <col min="2" max="14" width="12.00390625" style="0" customWidth="1"/>
    <col min="15" max="16384" width="9.140625" style="0" customWidth="1"/>
  </cols>
  <sheetData>
    <row r="1" spans="1:14" ht="30" customHeight="1">
      <c r="A1" s="15" t="s">
        <v>117</v>
      </c>
      <c r="B1" s="19" t="s">
        <v>118</v>
      </c>
      <c r="C1" s="19" t="s">
        <v>119</v>
      </c>
      <c r="D1" s="19" t="s">
        <v>120</v>
      </c>
      <c r="E1" s="19" t="s">
        <v>121</v>
      </c>
      <c r="F1" s="19" t="s">
        <v>122</v>
      </c>
      <c r="G1" s="19" t="s">
        <v>123</v>
      </c>
      <c r="H1" s="14" t="s">
        <v>124</v>
      </c>
      <c r="I1" s="14" t="s">
        <v>125</v>
      </c>
      <c r="J1" s="14" t="s">
        <v>126</v>
      </c>
      <c r="K1" s="14" t="s">
        <v>127</v>
      </c>
      <c r="L1" s="14" t="s">
        <v>128</v>
      </c>
      <c r="M1" s="14" t="s">
        <v>129</v>
      </c>
      <c r="N1" s="14" t="s">
        <v>103</v>
      </c>
    </row>
    <row r="2" spans="1:14" ht="19.5" customHeight="1">
      <c r="A2" s="16" t="s">
        <v>41</v>
      </c>
      <c r="B2" s="20"/>
      <c r="C2" s="20"/>
      <c r="D2" s="20"/>
      <c r="E2" s="20"/>
      <c r="F2" s="20"/>
      <c r="G2" s="20"/>
      <c r="H2" s="42"/>
      <c r="I2" s="42"/>
      <c r="J2" s="42"/>
      <c r="K2" s="42"/>
      <c r="L2" s="42"/>
      <c r="M2" s="42"/>
      <c r="N2" s="42">
        <f aca="true" t="shared" si="0" ref="N2:N25">SUM(B2:M2)</f>
        <v>0</v>
      </c>
    </row>
    <row r="3" spans="1:14" ht="19.5" customHeight="1">
      <c r="A3" s="16" t="s">
        <v>42</v>
      </c>
      <c r="B3" s="20"/>
      <c r="C3" s="20"/>
      <c r="D3" s="20"/>
      <c r="E3" s="20"/>
      <c r="F3" s="20"/>
      <c r="G3" s="20"/>
      <c r="H3" s="42"/>
      <c r="I3" s="42"/>
      <c r="J3" s="42"/>
      <c r="K3" s="42"/>
      <c r="L3" s="42"/>
      <c r="M3" s="42"/>
      <c r="N3" s="42">
        <f t="shared" si="0"/>
        <v>0</v>
      </c>
    </row>
    <row r="4" spans="1:14" ht="19.5" customHeight="1">
      <c r="A4" s="17" t="s">
        <v>43</v>
      </c>
      <c r="B4" s="21">
        <f aca="true" t="shared" si="1" ref="B4:M4">B2-B3</f>
        <v>0</v>
      </c>
      <c r="C4" s="21">
        <f t="shared" si="1"/>
        <v>0</v>
      </c>
      <c r="D4" s="21">
        <f t="shared" si="1"/>
        <v>0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41">
        <f t="shared" si="1"/>
        <v>0</v>
      </c>
      <c r="I4" s="41">
        <f t="shared" si="1"/>
        <v>0</v>
      </c>
      <c r="J4" s="41">
        <f t="shared" si="1"/>
        <v>0</v>
      </c>
      <c r="K4" s="41">
        <f t="shared" si="1"/>
        <v>0</v>
      </c>
      <c r="L4" s="41">
        <f t="shared" si="1"/>
        <v>0</v>
      </c>
      <c r="M4" s="41">
        <f t="shared" si="1"/>
        <v>0</v>
      </c>
      <c r="N4" s="41">
        <f t="shared" si="0"/>
        <v>0</v>
      </c>
    </row>
    <row r="5" spans="1:14" ht="19.5" customHeight="1">
      <c r="A5" s="16" t="s">
        <v>44</v>
      </c>
      <c r="B5" s="20">
        <v>10404</v>
      </c>
      <c r="C5" s="20">
        <v>10404</v>
      </c>
      <c r="D5" s="20">
        <v>10404</v>
      </c>
      <c r="E5" s="20">
        <v>10404</v>
      </c>
      <c r="F5" s="20">
        <v>10404</v>
      </c>
      <c r="G5" s="20">
        <v>10404</v>
      </c>
      <c r="H5" s="42">
        <v>10404</v>
      </c>
      <c r="I5" s="42">
        <v>0</v>
      </c>
      <c r="J5" s="42">
        <v>10404</v>
      </c>
      <c r="K5" s="42">
        <v>10404</v>
      </c>
      <c r="L5" s="42">
        <v>10404</v>
      </c>
      <c r="M5" s="42">
        <v>10460</v>
      </c>
      <c r="N5" s="42">
        <f t="shared" si="0"/>
        <v>114500</v>
      </c>
    </row>
    <row r="6" spans="1:14" ht="19.5" customHeight="1">
      <c r="A6" s="16" t="s">
        <v>45</v>
      </c>
      <c r="B6" s="20"/>
      <c r="C6" s="20"/>
      <c r="D6" s="20"/>
      <c r="E6" s="20"/>
      <c r="F6" s="20"/>
      <c r="G6" s="20"/>
      <c r="H6" s="42"/>
      <c r="I6" s="42"/>
      <c r="J6" s="42"/>
      <c r="K6" s="42"/>
      <c r="L6" s="42"/>
      <c r="M6" s="42"/>
      <c r="N6" s="42">
        <f t="shared" si="0"/>
        <v>0</v>
      </c>
    </row>
    <row r="7" spans="1:14" ht="19.5" customHeight="1">
      <c r="A7" s="17" t="s">
        <v>46</v>
      </c>
      <c r="B7" s="21">
        <f aca="true" t="shared" si="2" ref="B7:M7">B5+B6</f>
        <v>10404</v>
      </c>
      <c r="C7" s="21">
        <f t="shared" si="2"/>
        <v>10404</v>
      </c>
      <c r="D7" s="21">
        <f t="shared" si="2"/>
        <v>10404</v>
      </c>
      <c r="E7" s="21">
        <f t="shared" si="2"/>
        <v>10404</v>
      </c>
      <c r="F7" s="21">
        <f t="shared" si="2"/>
        <v>10404</v>
      </c>
      <c r="G7" s="21">
        <f t="shared" si="2"/>
        <v>10404</v>
      </c>
      <c r="H7" s="41">
        <f t="shared" si="2"/>
        <v>10404</v>
      </c>
      <c r="I7" s="41">
        <f t="shared" si="2"/>
        <v>0</v>
      </c>
      <c r="J7" s="41">
        <f t="shared" si="2"/>
        <v>10404</v>
      </c>
      <c r="K7" s="41">
        <f t="shared" si="2"/>
        <v>10404</v>
      </c>
      <c r="L7" s="41">
        <f t="shared" si="2"/>
        <v>10404</v>
      </c>
      <c r="M7" s="41">
        <f t="shared" si="2"/>
        <v>10460</v>
      </c>
      <c r="N7" s="41">
        <f t="shared" si="0"/>
        <v>114500</v>
      </c>
    </row>
    <row r="8" spans="1:14" ht="19.5" customHeight="1">
      <c r="A8" s="17" t="s">
        <v>47</v>
      </c>
      <c r="B8" s="21">
        <f aca="true" t="shared" si="3" ref="B8:M8">B7+B2</f>
        <v>10404</v>
      </c>
      <c r="C8" s="21">
        <f t="shared" si="3"/>
        <v>10404</v>
      </c>
      <c r="D8" s="21">
        <f t="shared" si="3"/>
        <v>10404</v>
      </c>
      <c r="E8" s="21">
        <f t="shared" si="3"/>
        <v>10404</v>
      </c>
      <c r="F8" s="21">
        <f t="shared" si="3"/>
        <v>10404</v>
      </c>
      <c r="G8" s="21">
        <f t="shared" si="3"/>
        <v>10404</v>
      </c>
      <c r="H8" s="41">
        <f t="shared" si="3"/>
        <v>10404</v>
      </c>
      <c r="I8" s="41">
        <f t="shared" si="3"/>
        <v>0</v>
      </c>
      <c r="J8" s="41">
        <f t="shared" si="3"/>
        <v>10404</v>
      </c>
      <c r="K8" s="41">
        <f t="shared" si="3"/>
        <v>10404</v>
      </c>
      <c r="L8" s="41">
        <f t="shared" si="3"/>
        <v>10404</v>
      </c>
      <c r="M8" s="41">
        <f t="shared" si="3"/>
        <v>10460</v>
      </c>
      <c r="N8" s="41">
        <f t="shared" si="0"/>
        <v>114500</v>
      </c>
    </row>
    <row r="9" spans="1:14" ht="19.5" customHeight="1">
      <c r="A9" s="16" t="s">
        <v>48</v>
      </c>
      <c r="B9" s="20">
        <v>3641</v>
      </c>
      <c r="C9" s="20">
        <v>3641</v>
      </c>
      <c r="D9" s="20">
        <v>3641</v>
      </c>
      <c r="E9" s="20">
        <v>3641</v>
      </c>
      <c r="F9" s="20">
        <v>3641</v>
      </c>
      <c r="G9" s="20">
        <v>3641</v>
      </c>
      <c r="H9" s="42">
        <v>3641</v>
      </c>
      <c r="I9" s="42">
        <v>0</v>
      </c>
      <c r="J9" s="42">
        <v>3641</v>
      </c>
      <c r="K9" s="42">
        <v>3641</v>
      </c>
      <c r="L9" s="42">
        <v>3641</v>
      </c>
      <c r="M9" s="42">
        <v>3661</v>
      </c>
      <c r="N9" s="42">
        <f t="shared" si="0"/>
        <v>40071</v>
      </c>
    </row>
    <row r="10" spans="1:14" ht="19.5" customHeight="1">
      <c r="A10" s="17" t="s">
        <v>49</v>
      </c>
      <c r="B10" s="21">
        <f aca="true" t="shared" si="4" ref="B10:M10">B7-B9</f>
        <v>6763</v>
      </c>
      <c r="C10" s="21">
        <f t="shared" si="4"/>
        <v>6763</v>
      </c>
      <c r="D10" s="21">
        <f t="shared" si="4"/>
        <v>6763</v>
      </c>
      <c r="E10" s="21">
        <f t="shared" si="4"/>
        <v>6763</v>
      </c>
      <c r="F10" s="21">
        <f t="shared" si="4"/>
        <v>6763</v>
      </c>
      <c r="G10" s="21">
        <f t="shared" si="4"/>
        <v>6763</v>
      </c>
      <c r="H10" s="41">
        <f t="shared" si="4"/>
        <v>6763</v>
      </c>
      <c r="I10" s="41">
        <f t="shared" si="4"/>
        <v>0</v>
      </c>
      <c r="J10" s="41">
        <f t="shared" si="4"/>
        <v>6763</v>
      </c>
      <c r="K10" s="41">
        <f t="shared" si="4"/>
        <v>6763</v>
      </c>
      <c r="L10" s="41">
        <f t="shared" si="4"/>
        <v>6763</v>
      </c>
      <c r="M10" s="41">
        <f t="shared" si="4"/>
        <v>6799</v>
      </c>
      <c r="N10" s="41">
        <f t="shared" si="0"/>
        <v>74429</v>
      </c>
    </row>
    <row r="11" spans="1:14" ht="19.5" customHeight="1">
      <c r="A11" s="17" t="s">
        <v>50</v>
      </c>
      <c r="B11" s="21">
        <f aca="true" t="shared" si="5" ref="B11:M11">B10+B4</f>
        <v>6763</v>
      </c>
      <c r="C11" s="21">
        <f t="shared" si="5"/>
        <v>6763</v>
      </c>
      <c r="D11" s="21">
        <f t="shared" si="5"/>
        <v>6763</v>
      </c>
      <c r="E11" s="21">
        <f t="shared" si="5"/>
        <v>6763</v>
      </c>
      <c r="F11" s="21">
        <f t="shared" si="5"/>
        <v>6763</v>
      </c>
      <c r="G11" s="21">
        <f t="shared" si="5"/>
        <v>6763</v>
      </c>
      <c r="H11" s="41">
        <f t="shared" si="5"/>
        <v>6763</v>
      </c>
      <c r="I11" s="41">
        <f t="shared" si="5"/>
        <v>0</v>
      </c>
      <c r="J11" s="41">
        <f t="shared" si="5"/>
        <v>6763</v>
      </c>
      <c r="K11" s="41">
        <f t="shared" si="5"/>
        <v>6763</v>
      </c>
      <c r="L11" s="41">
        <f t="shared" si="5"/>
        <v>6763</v>
      </c>
      <c r="M11" s="41">
        <f t="shared" si="5"/>
        <v>6799</v>
      </c>
      <c r="N11" s="41">
        <f t="shared" si="0"/>
        <v>74429</v>
      </c>
    </row>
    <row r="12" spans="1:14" ht="19.5" customHeight="1">
      <c r="A12" s="16" t="s">
        <v>51</v>
      </c>
      <c r="B12" s="20">
        <v>1105</v>
      </c>
      <c r="C12" s="20">
        <v>1105</v>
      </c>
      <c r="D12" s="20">
        <v>1105</v>
      </c>
      <c r="E12" s="20">
        <v>1105</v>
      </c>
      <c r="F12" s="20">
        <v>1105</v>
      </c>
      <c r="G12" s="20">
        <v>1105</v>
      </c>
      <c r="H12" s="42">
        <v>1105</v>
      </c>
      <c r="I12" s="42">
        <v>1105</v>
      </c>
      <c r="J12" s="42">
        <v>1105</v>
      </c>
      <c r="K12" s="42">
        <v>1105</v>
      </c>
      <c r="L12" s="42">
        <v>1105</v>
      </c>
      <c r="M12" s="42">
        <v>1160</v>
      </c>
      <c r="N12" s="42">
        <f t="shared" si="0"/>
        <v>13315</v>
      </c>
    </row>
    <row r="13" spans="1:14" ht="19.5" customHeight="1">
      <c r="A13" s="17" t="s">
        <v>52</v>
      </c>
      <c r="B13" s="21">
        <f aca="true" t="shared" si="6" ref="B13:M13">B11-B12</f>
        <v>5658</v>
      </c>
      <c r="C13" s="21">
        <f t="shared" si="6"/>
        <v>5658</v>
      </c>
      <c r="D13" s="21">
        <f t="shared" si="6"/>
        <v>5658</v>
      </c>
      <c r="E13" s="21">
        <f t="shared" si="6"/>
        <v>5658</v>
      </c>
      <c r="F13" s="21">
        <f t="shared" si="6"/>
        <v>5658</v>
      </c>
      <c r="G13" s="21">
        <f t="shared" si="6"/>
        <v>5658</v>
      </c>
      <c r="H13" s="41">
        <f t="shared" si="6"/>
        <v>5658</v>
      </c>
      <c r="I13" s="41">
        <f t="shared" si="6"/>
        <v>-1105</v>
      </c>
      <c r="J13" s="41">
        <f t="shared" si="6"/>
        <v>5658</v>
      </c>
      <c r="K13" s="41">
        <f t="shared" si="6"/>
        <v>5658</v>
      </c>
      <c r="L13" s="41">
        <f t="shared" si="6"/>
        <v>5658</v>
      </c>
      <c r="M13" s="41">
        <f t="shared" si="6"/>
        <v>5639</v>
      </c>
      <c r="N13" s="41">
        <f t="shared" si="0"/>
        <v>61114</v>
      </c>
    </row>
    <row r="14" spans="1:14" ht="19.5" customHeight="1">
      <c r="A14" s="16" t="s">
        <v>53</v>
      </c>
      <c r="B14" s="20">
        <v>2500</v>
      </c>
      <c r="C14" s="20">
        <v>2500</v>
      </c>
      <c r="D14" s="20">
        <v>2500</v>
      </c>
      <c r="E14" s="20">
        <v>2500</v>
      </c>
      <c r="F14" s="20">
        <v>2500</v>
      </c>
      <c r="G14" s="20">
        <v>2500</v>
      </c>
      <c r="H14" s="42">
        <v>2500</v>
      </c>
      <c r="I14" s="42">
        <v>2500</v>
      </c>
      <c r="J14" s="42">
        <v>2500</v>
      </c>
      <c r="K14" s="42">
        <v>2500</v>
      </c>
      <c r="L14" s="42">
        <v>2500</v>
      </c>
      <c r="M14" s="42">
        <v>2500</v>
      </c>
      <c r="N14" s="42">
        <f t="shared" si="0"/>
        <v>30000</v>
      </c>
    </row>
    <row r="15" spans="1:14" ht="19.5" customHeight="1">
      <c r="A15" s="16" t="s">
        <v>54</v>
      </c>
      <c r="B15" s="20">
        <v>1155.8</v>
      </c>
      <c r="C15" s="20">
        <v>1155.8</v>
      </c>
      <c r="D15" s="20">
        <v>1155.8</v>
      </c>
      <c r="E15" s="20">
        <v>1155.8</v>
      </c>
      <c r="F15" s="20">
        <v>1155.8</v>
      </c>
      <c r="G15" s="20">
        <v>1155.8</v>
      </c>
      <c r="H15" s="42">
        <v>1155.8</v>
      </c>
      <c r="I15" s="42">
        <v>1155.8</v>
      </c>
      <c r="J15" s="42">
        <v>1155.8</v>
      </c>
      <c r="K15" s="42">
        <v>1155.8</v>
      </c>
      <c r="L15" s="42">
        <v>1155.8</v>
      </c>
      <c r="M15" s="42">
        <v>1155.8</v>
      </c>
      <c r="N15" s="42">
        <f t="shared" si="0"/>
        <v>13869.599999999997</v>
      </c>
    </row>
    <row r="16" spans="1:14" ht="19.5" customHeight="1">
      <c r="A16" s="16" t="s">
        <v>55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f t="shared" si="0"/>
        <v>0</v>
      </c>
    </row>
    <row r="17" spans="1:14" ht="19.5" customHeight="1">
      <c r="A17" s="17" t="s">
        <v>56</v>
      </c>
      <c r="B17" s="21">
        <f aca="true" t="shared" si="7" ref="B17:M17">B13-B14-B15-B16</f>
        <v>2002.2</v>
      </c>
      <c r="C17" s="21">
        <f t="shared" si="7"/>
        <v>2002.2</v>
      </c>
      <c r="D17" s="21">
        <f t="shared" si="7"/>
        <v>2002.2</v>
      </c>
      <c r="E17" s="21">
        <f t="shared" si="7"/>
        <v>2002.2</v>
      </c>
      <c r="F17" s="21">
        <f t="shared" si="7"/>
        <v>2002.2</v>
      </c>
      <c r="G17" s="21">
        <f t="shared" si="7"/>
        <v>2002.2</v>
      </c>
      <c r="H17" s="41">
        <f t="shared" si="7"/>
        <v>2002.2</v>
      </c>
      <c r="I17" s="41">
        <f t="shared" si="7"/>
        <v>-4760.8</v>
      </c>
      <c r="J17" s="41">
        <f t="shared" si="7"/>
        <v>2002.2</v>
      </c>
      <c r="K17" s="41">
        <f t="shared" si="7"/>
        <v>2002.2</v>
      </c>
      <c r="L17" s="41">
        <f t="shared" si="7"/>
        <v>2002.2</v>
      </c>
      <c r="M17" s="41">
        <f t="shared" si="7"/>
        <v>1983.2</v>
      </c>
      <c r="N17" s="41">
        <f t="shared" si="0"/>
        <v>17244.400000000005</v>
      </c>
    </row>
    <row r="18" spans="1:14" ht="19.5" customHeight="1">
      <c r="A18" s="16" t="s">
        <v>57</v>
      </c>
      <c r="B18" s="20">
        <v>916.67</v>
      </c>
      <c r="C18" s="20">
        <v>916.67</v>
      </c>
      <c r="D18" s="20">
        <v>916.67</v>
      </c>
      <c r="E18" s="20">
        <v>916.67</v>
      </c>
      <c r="F18" s="20">
        <v>916.67</v>
      </c>
      <c r="G18" s="20">
        <v>916.67</v>
      </c>
      <c r="H18" s="42">
        <v>916.67</v>
      </c>
      <c r="I18" s="42">
        <v>916.67</v>
      </c>
      <c r="J18" s="42">
        <v>916.67</v>
      </c>
      <c r="K18" s="42">
        <v>916.67</v>
      </c>
      <c r="L18" s="42">
        <v>916.67</v>
      </c>
      <c r="M18" s="42">
        <v>916.67</v>
      </c>
      <c r="N18" s="42">
        <f t="shared" si="0"/>
        <v>11000.039999999999</v>
      </c>
    </row>
    <row r="19" spans="1:14" ht="19.5" customHeight="1">
      <c r="A19" s="17" t="s">
        <v>58</v>
      </c>
      <c r="B19" s="21">
        <f aca="true" t="shared" si="8" ref="B19:M19">B17-B18</f>
        <v>1085.5300000000002</v>
      </c>
      <c r="C19" s="21">
        <f t="shared" si="8"/>
        <v>1085.5300000000002</v>
      </c>
      <c r="D19" s="21">
        <f t="shared" si="8"/>
        <v>1085.5300000000002</v>
      </c>
      <c r="E19" s="21">
        <f t="shared" si="8"/>
        <v>1085.5300000000002</v>
      </c>
      <c r="F19" s="21">
        <f t="shared" si="8"/>
        <v>1085.5300000000002</v>
      </c>
      <c r="G19" s="21">
        <f t="shared" si="8"/>
        <v>1085.5300000000002</v>
      </c>
      <c r="H19" s="41">
        <f t="shared" si="8"/>
        <v>1085.5300000000002</v>
      </c>
      <c r="I19" s="41">
        <f t="shared" si="8"/>
        <v>-5677.47</v>
      </c>
      <c r="J19" s="41">
        <f t="shared" si="8"/>
        <v>1085.5300000000002</v>
      </c>
      <c r="K19" s="41">
        <f t="shared" si="8"/>
        <v>1085.5300000000002</v>
      </c>
      <c r="L19" s="41">
        <f t="shared" si="8"/>
        <v>1085.5300000000002</v>
      </c>
      <c r="M19" s="41">
        <f t="shared" si="8"/>
        <v>1066.5300000000002</v>
      </c>
      <c r="N19" s="41">
        <f t="shared" si="0"/>
        <v>6244.360000000004</v>
      </c>
    </row>
    <row r="20" spans="1:14" ht="19.5" customHeight="1">
      <c r="A20" s="16" t="s">
        <v>59</v>
      </c>
      <c r="B20" s="20">
        <v>41.9</v>
      </c>
      <c r="C20" s="20">
        <v>40.8</v>
      </c>
      <c r="D20" s="20">
        <v>39.7</v>
      </c>
      <c r="E20" s="20">
        <v>38.59</v>
      </c>
      <c r="F20" s="20">
        <v>37.49</v>
      </c>
      <c r="G20" s="20">
        <v>36.38</v>
      </c>
      <c r="H20" s="42">
        <v>35.28</v>
      </c>
      <c r="I20" s="42">
        <v>34.17</v>
      </c>
      <c r="J20" s="42">
        <v>33.05</v>
      </c>
      <c r="K20" s="42">
        <v>31.94</v>
      </c>
      <c r="L20" s="42">
        <v>30.83</v>
      </c>
      <c r="M20" s="42">
        <v>29.71</v>
      </c>
      <c r="N20" s="42">
        <f t="shared" si="0"/>
        <v>429.84</v>
      </c>
    </row>
    <row r="21" spans="1:14" ht="15">
      <c r="A21" s="16" t="s">
        <v>60</v>
      </c>
      <c r="B21" s="20"/>
      <c r="C21" s="20"/>
      <c r="D21" s="20"/>
      <c r="E21" s="20"/>
      <c r="F21" s="20"/>
      <c r="G21" s="20"/>
      <c r="H21" s="42"/>
      <c r="I21" s="42"/>
      <c r="J21" s="42"/>
      <c r="K21" s="42"/>
      <c r="L21" s="42"/>
      <c r="M21" s="42"/>
      <c r="N21" s="42">
        <f t="shared" si="0"/>
        <v>0</v>
      </c>
    </row>
    <row r="22" spans="1:14" ht="24.75" customHeight="1">
      <c r="A22" s="17" t="s">
        <v>61</v>
      </c>
      <c r="B22" s="21">
        <f aca="true" t="shared" si="9" ref="B22:M22">B19-B20+B21</f>
        <v>1043.63</v>
      </c>
      <c r="C22" s="21">
        <f t="shared" si="9"/>
        <v>1044.7300000000002</v>
      </c>
      <c r="D22" s="21">
        <f t="shared" si="9"/>
        <v>1045.8300000000002</v>
      </c>
      <c r="E22" s="21">
        <f t="shared" si="9"/>
        <v>1046.9400000000003</v>
      </c>
      <c r="F22" s="21">
        <f t="shared" si="9"/>
        <v>1048.0400000000002</v>
      </c>
      <c r="G22" s="21">
        <f t="shared" si="9"/>
        <v>1049.15</v>
      </c>
      <c r="H22" s="41">
        <f t="shared" si="9"/>
        <v>1050.2500000000002</v>
      </c>
      <c r="I22" s="41">
        <f t="shared" si="9"/>
        <v>-5711.64</v>
      </c>
      <c r="J22" s="41">
        <f t="shared" si="9"/>
        <v>1052.4800000000002</v>
      </c>
      <c r="K22" s="41">
        <f t="shared" si="9"/>
        <v>1053.5900000000001</v>
      </c>
      <c r="L22" s="41">
        <f t="shared" si="9"/>
        <v>1054.7000000000003</v>
      </c>
      <c r="M22" s="41">
        <f t="shared" si="9"/>
        <v>1036.8200000000002</v>
      </c>
      <c r="N22" s="41">
        <f t="shared" si="0"/>
        <v>5814.520000000002</v>
      </c>
    </row>
    <row r="23" spans="1:14" ht="15">
      <c r="A23" s="16" t="s">
        <v>62</v>
      </c>
      <c r="B23" s="20">
        <v>72.6825</v>
      </c>
      <c r="C23" s="20">
        <v>72.6825</v>
      </c>
      <c r="D23" s="20">
        <v>72.6825</v>
      </c>
      <c r="E23" s="20">
        <v>72.6825</v>
      </c>
      <c r="F23" s="20">
        <v>72.6825</v>
      </c>
      <c r="G23" s="20">
        <v>72.6825</v>
      </c>
      <c r="H23" s="42">
        <v>72.6825</v>
      </c>
      <c r="I23" s="42">
        <v>72.6825</v>
      </c>
      <c r="J23" s="42">
        <v>72.6825</v>
      </c>
      <c r="K23" s="42">
        <v>72.6825</v>
      </c>
      <c r="L23" s="42">
        <v>72.6825</v>
      </c>
      <c r="M23" s="42">
        <v>72.6825</v>
      </c>
      <c r="N23" s="42">
        <f t="shared" si="0"/>
        <v>872.19</v>
      </c>
    </row>
    <row r="24" spans="1:14" ht="24.75" customHeight="1">
      <c r="A24" s="17" t="s">
        <v>63</v>
      </c>
      <c r="B24" s="21">
        <f aca="true" t="shared" si="10" ref="B24:M24">B22-B23</f>
        <v>970.9475000000001</v>
      </c>
      <c r="C24" s="21">
        <f t="shared" si="10"/>
        <v>972.0475000000002</v>
      </c>
      <c r="D24" s="21">
        <f t="shared" si="10"/>
        <v>973.1475000000002</v>
      </c>
      <c r="E24" s="21">
        <f t="shared" si="10"/>
        <v>974.2575000000003</v>
      </c>
      <c r="F24" s="21">
        <f t="shared" si="10"/>
        <v>975.3575000000002</v>
      </c>
      <c r="G24" s="21">
        <f t="shared" si="10"/>
        <v>976.4675000000001</v>
      </c>
      <c r="H24" s="41">
        <f t="shared" si="10"/>
        <v>977.5675000000002</v>
      </c>
      <c r="I24" s="41">
        <f t="shared" si="10"/>
        <v>-5784.3225</v>
      </c>
      <c r="J24" s="41">
        <f t="shared" si="10"/>
        <v>979.7975000000002</v>
      </c>
      <c r="K24" s="41">
        <f t="shared" si="10"/>
        <v>980.9075000000001</v>
      </c>
      <c r="L24" s="41">
        <f t="shared" si="10"/>
        <v>982.0175000000003</v>
      </c>
      <c r="M24" s="41">
        <f t="shared" si="10"/>
        <v>964.1375000000002</v>
      </c>
      <c r="N24" s="41">
        <f t="shared" si="0"/>
        <v>4942.330000000001</v>
      </c>
    </row>
    <row r="25" spans="1:14" ht="24.75" customHeight="1">
      <c r="A25" s="17" t="s">
        <v>64</v>
      </c>
      <c r="B25" s="21">
        <f aca="true" t="shared" si="11" ref="B25:M25">B24+B18</f>
        <v>1887.6175</v>
      </c>
      <c r="C25" s="21">
        <f t="shared" si="11"/>
        <v>1888.7175000000002</v>
      </c>
      <c r="D25" s="21">
        <f t="shared" si="11"/>
        <v>1889.8175</v>
      </c>
      <c r="E25" s="21">
        <f t="shared" si="11"/>
        <v>1890.9275000000002</v>
      </c>
      <c r="F25" s="21">
        <f t="shared" si="11"/>
        <v>1892.0275000000001</v>
      </c>
      <c r="G25" s="21">
        <f t="shared" si="11"/>
        <v>1893.1375</v>
      </c>
      <c r="H25" s="41">
        <f t="shared" si="11"/>
        <v>1894.2375000000002</v>
      </c>
      <c r="I25" s="41">
        <f t="shared" si="11"/>
        <v>-4867.6525</v>
      </c>
      <c r="J25" s="41">
        <f t="shared" si="11"/>
        <v>1896.4675000000002</v>
      </c>
      <c r="K25" s="41">
        <f t="shared" si="11"/>
        <v>1897.5775</v>
      </c>
      <c r="L25" s="41">
        <f t="shared" si="11"/>
        <v>1898.6875000000002</v>
      </c>
      <c r="M25" s="41">
        <f t="shared" si="11"/>
        <v>1880.8075000000001</v>
      </c>
      <c r="N25" s="41">
        <f t="shared" si="0"/>
        <v>15942.370000000003</v>
      </c>
    </row>
    <row r="26" spans="1:14" ht="15">
      <c r="A26" s="18"/>
      <c r="B26" s="22"/>
      <c r="C26" s="22"/>
      <c r="D26" s="22"/>
      <c r="E26" s="22"/>
      <c r="F26" s="22"/>
      <c r="G26" s="22"/>
      <c r="H26" s="27"/>
      <c r="I26" s="27"/>
      <c r="J26" s="27"/>
      <c r="K26" s="27"/>
      <c r="L26" s="27"/>
      <c r="M26" s="27"/>
      <c r="N26" s="27"/>
    </row>
    <row r="27" spans="1:14" ht="15">
      <c r="A27" s="18"/>
      <c r="B27" s="22"/>
      <c r="C27" s="22"/>
      <c r="D27" s="22"/>
      <c r="E27" s="22"/>
      <c r="F27" s="22"/>
      <c r="G27" s="22"/>
      <c r="H27" s="27"/>
      <c r="I27" s="27"/>
      <c r="J27" s="27"/>
      <c r="K27" s="27"/>
      <c r="L27" s="27"/>
      <c r="M27" s="27"/>
      <c r="N27" s="27"/>
    </row>
    <row r="28" spans="1:14" ht="15">
      <c r="A28" s="18"/>
      <c r="B28" s="22"/>
      <c r="C28" s="22"/>
      <c r="D28" s="22"/>
      <c r="E28" s="22"/>
      <c r="F28" s="22"/>
      <c r="G28" s="22"/>
      <c r="H28" s="27"/>
      <c r="I28" s="27"/>
      <c r="J28" s="27"/>
      <c r="K28" s="27"/>
      <c r="L28" s="27"/>
      <c r="M28" s="27"/>
      <c r="N28" s="27"/>
    </row>
    <row r="29" spans="1:14" ht="15">
      <c r="A29" s="18"/>
      <c r="B29" s="22"/>
      <c r="C29" s="22"/>
      <c r="D29" s="22"/>
      <c r="E29" s="22"/>
      <c r="F29" s="22"/>
      <c r="G29" s="22"/>
      <c r="H29" s="27"/>
      <c r="I29" s="27"/>
      <c r="J29" s="27"/>
      <c r="K29" s="27"/>
      <c r="L29" s="27"/>
      <c r="M29" s="27"/>
      <c r="N29" s="27"/>
    </row>
    <row r="30" spans="1:14" ht="15">
      <c r="A30" s="18"/>
      <c r="B30" s="22"/>
      <c r="C30" s="22"/>
      <c r="D30" s="22"/>
      <c r="E30" s="22"/>
      <c r="F30" s="22"/>
      <c r="G30" s="22"/>
      <c r="H30" s="27"/>
      <c r="I30" s="27"/>
      <c r="J30" s="27"/>
      <c r="K30" s="27"/>
      <c r="L30" s="27"/>
      <c r="M30" s="27"/>
      <c r="N30" s="2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11.421875" defaultRowHeight="15"/>
  <cols>
    <col min="1" max="1" width="30.00390625" style="0" customWidth="1"/>
    <col min="2" max="5" width="12.00390625" style="0" customWidth="1"/>
    <col min="6" max="16384" width="9.140625" style="0" customWidth="1"/>
  </cols>
  <sheetData>
    <row r="1" spans="1:7" ht="30" customHeight="1">
      <c r="A1" s="15"/>
      <c r="B1" s="19" t="s">
        <v>130</v>
      </c>
      <c r="C1" s="19" t="s">
        <v>131</v>
      </c>
      <c r="D1" s="19" t="s">
        <v>39</v>
      </c>
      <c r="E1" s="19" t="s">
        <v>40</v>
      </c>
      <c r="F1" s="43"/>
      <c r="G1" s="43"/>
    </row>
    <row r="2" spans="1:7" ht="19.5" customHeight="1">
      <c r="A2" s="17" t="s">
        <v>132</v>
      </c>
      <c r="B2" s="21"/>
      <c r="C2" s="21"/>
      <c r="D2" s="21"/>
      <c r="E2" s="21"/>
      <c r="F2" s="18"/>
      <c r="G2" s="18"/>
    </row>
    <row r="3" spans="1:7" ht="19.5" customHeight="1">
      <c r="A3" s="16" t="s">
        <v>133</v>
      </c>
      <c r="B3" s="20">
        <v>5720</v>
      </c>
      <c r="C3" s="20">
        <v>100540</v>
      </c>
      <c r="D3" s="20">
        <v>119790</v>
      </c>
      <c r="E3" s="20">
        <v>125950</v>
      </c>
      <c r="F3" s="16"/>
      <c r="G3" s="16"/>
    </row>
    <row r="4" spans="1:7" ht="19.5" customHeight="1">
      <c r="A4" s="16" t="s">
        <v>134</v>
      </c>
      <c r="B4" s="20">
        <v>30000</v>
      </c>
      <c r="C4" s="20">
        <v>30000</v>
      </c>
      <c r="D4" s="20">
        <v>0</v>
      </c>
      <c r="E4" s="20">
        <v>0</v>
      </c>
      <c r="F4" s="16"/>
      <c r="G4" s="16"/>
    </row>
    <row r="5" spans="1:7" ht="19.5" customHeight="1">
      <c r="A5" s="16" t="s">
        <v>135</v>
      </c>
      <c r="B5" s="20">
        <v>40000</v>
      </c>
      <c r="C5" s="20">
        <v>40000</v>
      </c>
      <c r="D5" s="20">
        <v>0</v>
      </c>
      <c r="E5" s="20">
        <v>0</v>
      </c>
      <c r="F5" s="16"/>
      <c r="G5" s="16"/>
    </row>
    <row r="6" spans="1:7" ht="19.5" customHeight="1">
      <c r="A6" s="17" t="s">
        <v>136</v>
      </c>
      <c r="B6" s="21">
        <v>75720</v>
      </c>
      <c r="C6" s="21">
        <v>170540</v>
      </c>
      <c r="D6" s="21">
        <v>119790</v>
      </c>
      <c r="E6" s="21">
        <v>125950</v>
      </c>
      <c r="F6" s="16"/>
      <c r="G6" s="16"/>
    </row>
    <row r="7" spans="1:7" ht="19.5" customHeight="1">
      <c r="A7" s="18"/>
      <c r="B7" s="22"/>
      <c r="C7" s="22"/>
      <c r="D7" s="22"/>
      <c r="E7" s="22"/>
      <c r="F7" s="18"/>
      <c r="G7" s="18"/>
    </row>
    <row r="8" spans="1:7" ht="19.5" customHeight="1">
      <c r="A8" s="17" t="s">
        <v>137</v>
      </c>
      <c r="B8" s="21"/>
      <c r="C8" s="21"/>
      <c r="D8" s="21"/>
      <c r="E8" s="21"/>
      <c r="F8" s="18"/>
      <c r="G8" s="18"/>
    </row>
    <row r="9" spans="1:7" ht="19.5" customHeight="1">
      <c r="A9" s="16" t="s">
        <v>138</v>
      </c>
      <c r="B9" s="20">
        <v>0</v>
      </c>
      <c r="C9" s="20">
        <v>31377.5</v>
      </c>
      <c r="D9" s="20">
        <v>41926.5</v>
      </c>
      <c r="E9" s="20">
        <v>43862.5</v>
      </c>
      <c r="F9" s="16"/>
      <c r="G9" s="16"/>
    </row>
    <row r="10" spans="1:7" ht="19.5" customHeight="1">
      <c r="A10" s="16" t="s">
        <v>139</v>
      </c>
      <c r="B10" s="20">
        <v>909</v>
      </c>
      <c r="C10" s="20">
        <v>13038</v>
      </c>
      <c r="D10" s="20">
        <v>14538</v>
      </c>
      <c r="E10" s="20">
        <v>15738</v>
      </c>
      <c r="F10" s="16"/>
      <c r="G10" s="16"/>
    </row>
    <row r="11" spans="1:7" ht="19.5" customHeight="1">
      <c r="A11" s="16" t="s">
        <v>140</v>
      </c>
      <c r="B11" s="20">
        <v>1500</v>
      </c>
      <c r="C11" s="20">
        <v>18000</v>
      </c>
      <c r="D11" s="20">
        <v>24000</v>
      </c>
      <c r="E11" s="20">
        <v>30000</v>
      </c>
      <c r="F11" s="16"/>
      <c r="G11" s="16"/>
    </row>
    <row r="12" spans="1:7" ht="19.5" customHeight="1">
      <c r="A12" s="16" t="s">
        <v>141</v>
      </c>
      <c r="B12" s="20">
        <v>0</v>
      </c>
      <c r="C12" s="20">
        <v>3101.94</v>
      </c>
      <c r="D12" s="20">
        <v>8321.76</v>
      </c>
      <c r="E12" s="20">
        <v>11095.68</v>
      </c>
      <c r="F12" s="16"/>
      <c r="G12" s="16"/>
    </row>
    <row r="13" spans="1:7" ht="19.5" customHeight="1">
      <c r="A13" s="16" t="s">
        <v>142</v>
      </c>
      <c r="B13" s="20">
        <v>0</v>
      </c>
      <c r="C13" s="20">
        <v>0</v>
      </c>
      <c r="D13" s="20">
        <v>5219.82</v>
      </c>
      <c r="E13" s="20">
        <v>2773.92</v>
      </c>
      <c r="F13" s="16"/>
      <c r="G13" s="16"/>
    </row>
    <row r="14" spans="1:7" ht="19.5" customHeight="1">
      <c r="A14" s="16" t="s">
        <v>143</v>
      </c>
      <c r="B14" s="20">
        <v>67980</v>
      </c>
      <c r="C14" s="20">
        <v>67980</v>
      </c>
      <c r="D14" s="20">
        <v>0</v>
      </c>
      <c r="E14" s="20">
        <v>0</v>
      </c>
      <c r="F14" s="16"/>
      <c r="G14" s="16"/>
    </row>
    <row r="15" spans="1:7" ht="19.5" customHeight="1">
      <c r="A15" s="16" t="s">
        <v>144</v>
      </c>
      <c r="B15" s="20">
        <v>0</v>
      </c>
      <c r="C15" s="20">
        <v>674.88</v>
      </c>
      <c r="D15" s="20">
        <v>587.78</v>
      </c>
      <c r="E15" s="20">
        <v>429.82</v>
      </c>
      <c r="F15" s="16"/>
      <c r="G15" s="16"/>
    </row>
    <row r="16" spans="1:7" ht="19.5" customHeight="1">
      <c r="A16" s="16" t="s">
        <v>145</v>
      </c>
      <c r="B16" s="20">
        <v>0</v>
      </c>
      <c r="C16" s="20">
        <v>7037.33</v>
      </c>
      <c r="D16" s="20">
        <v>7825.55</v>
      </c>
      <c r="E16" s="20">
        <v>7983.5</v>
      </c>
      <c r="F16" s="16"/>
      <c r="G16" s="16"/>
    </row>
    <row r="17" spans="1:7" ht="19.5" customHeight="1">
      <c r="A17" s="16" t="s">
        <v>146</v>
      </c>
      <c r="B17" s="20">
        <v>0</v>
      </c>
      <c r="C17" s="20">
        <v>-9332</v>
      </c>
      <c r="D17" s="20">
        <v>4723</v>
      </c>
      <c r="E17" s="20">
        <v>4953</v>
      </c>
      <c r="F17" s="16"/>
      <c r="G17" s="16"/>
    </row>
    <row r="18" spans="1:7" ht="19.5" customHeight="1">
      <c r="A18" s="16" t="s">
        <v>147</v>
      </c>
      <c r="B18" s="20"/>
      <c r="C18" s="20">
        <v>0</v>
      </c>
      <c r="D18" s="20">
        <v>2857</v>
      </c>
      <c r="E18" s="20">
        <v>1859.96</v>
      </c>
      <c r="F18" s="16"/>
      <c r="G18" s="16"/>
    </row>
    <row r="19" spans="1:7" ht="19.5" customHeight="1">
      <c r="A19" s="17" t="s">
        <v>148</v>
      </c>
      <c r="B19" s="21">
        <v>70389</v>
      </c>
      <c r="C19" s="21">
        <v>131877.65</v>
      </c>
      <c r="D19" s="21">
        <v>109999.41</v>
      </c>
      <c r="E19" s="21">
        <v>118696.38</v>
      </c>
      <c r="F19" s="16"/>
      <c r="G19" s="16"/>
    </row>
    <row r="20" spans="1:7" ht="19.5" customHeight="1">
      <c r="A20" s="18"/>
      <c r="B20" s="22"/>
      <c r="C20" s="22"/>
      <c r="D20" s="22"/>
      <c r="E20" s="22"/>
      <c r="F20" s="18"/>
      <c r="G20" s="18"/>
    </row>
    <row r="21" spans="1:7" ht="24.75" customHeight="1">
      <c r="A21" s="17" t="s">
        <v>149</v>
      </c>
      <c r="B21" s="21">
        <f>B6-B19</f>
        <v>5331</v>
      </c>
      <c r="C21" s="21">
        <f>C6-C19</f>
        <v>38662.350000000006</v>
      </c>
      <c r="D21" s="21">
        <f>D6-D19</f>
        <v>9790.589999999997</v>
      </c>
      <c r="E21" s="21">
        <f>E6-E19</f>
        <v>7253.619999999995</v>
      </c>
      <c r="F21" s="18"/>
      <c r="G21" s="18"/>
    </row>
    <row r="22" spans="1:7" ht="24.75" customHeight="1">
      <c r="A22" s="17" t="s">
        <v>150</v>
      </c>
      <c r="B22" s="21"/>
      <c r="C22" s="21"/>
      <c r="D22" s="21">
        <f>C23</f>
        <v>38662.350000000006</v>
      </c>
      <c r="E22" s="21">
        <f>D23</f>
        <v>48452.94</v>
      </c>
      <c r="F22" s="18"/>
      <c r="G22" s="18"/>
    </row>
    <row r="23" spans="1:7" ht="24.75" customHeight="1">
      <c r="A23" s="17" t="s">
        <v>151</v>
      </c>
      <c r="B23" s="21">
        <f>B21+B22</f>
        <v>5331</v>
      </c>
      <c r="C23" s="21">
        <f>C21+C22</f>
        <v>38662.350000000006</v>
      </c>
      <c r="D23" s="21">
        <f>D21+D22</f>
        <v>48452.94</v>
      </c>
      <c r="E23" s="21">
        <f>E21+E22</f>
        <v>55706.56</v>
      </c>
      <c r="F23" s="18"/>
      <c r="G23" s="18"/>
    </row>
    <row r="24" spans="1:7" ht="15">
      <c r="A24" s="18"/>
      <c r="B24" s="22"/>
      <c r="C24" s="22"/>
      <c r="D24" s="22"/>
      <c r="E24" s="22"/>
      <c r="F24" s="18"/>
      <c r="G24" s="18"/>
    </row>
    <row r="25" spans="1:7" ht="15">
      <c r="A25" s="18"/>
      <c r="B25" s="22"/>
      <c r="C25" s="22"/>
      <c r="D25" s="22"/>
      <c r="E25" s="22"/>
      <c r="F25" s="18"/>
      <c r="G25" s="18"/>
    </row>
    <row r="26" spans="1:7" ht="15">
      <c r="A26" s="18"/>
      <c r="B26" s="22"/>
      <c r="C26" s="22"/>
      <c r="D26" s="22"/>
      <c r="E26" s="22"/>
      <c r="F26" s="18"/>
      <c r="G26" s="18"/>
    </row>
    <row r="27" spans="1:7" ht="15">
      <c r="A27" s="18"/>
      <c r="B27" s="22"/>
      <c r="C27" s="22"/>
      <c r="D27" s="22"/>
      <c r="E27" s="22"/>
      <c r="F27" s="18"/>
      <c r="G27" s="18"/>
    </row>
    <row r="28" spans="1:7" ht="15">
      <c r="A28" s="18"/>
      <c r="B28" s="22"/>
      <c r="C28" s="22"/>
      <c r="D28" s="22"/>
      <c r="E28" s="22"/>
      <c r="F28" s="18"/>
      <c r="G28" s="18"/>
    </row>
    <row r="29" spans="1:7" ht="15">
      <c r="A29" s="18"/>
      <c r="B29" s="22"/>
      <c r="C29" s="22"/>
      <c r="D29" s="22"/>
      <c r="E29" s="22"/>
      <c r="F29" s="18"/>
      <c r="G29" s="18"/>
    </row>
    <row r="30" spans="1:7" ht="15">
      <c r="A30" s="18"/>
      <c r="B30" s="22"/>
      <c r="C30" s="22"/>
      <c r="D30" s="22"/>
      <c r="E30" s="22"/>
      <c r="F30" s="18"/>
      <c r="G30" s="18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PREVI START</dc:creator>
  <cp:keywords>PREVISIONNEL et business plan</cp:keywords>
  <dc:description>Tableaux.</dc:description>
  <cp:lastModifiedBy>PAGANELLI Adrien</cp:lastModifiedBy>
  <dcterms:created xsi:type="dcterms:W3CDTF">2017-10-25T10:57:26Z</dcterms:created>
  <dcterms:modified xsi:type="dcterms:W3CDTF">2017-10-25T09:58:18Z</dcterms:modified>
  <cp:category>Test result file</cp:category>
  <cp:version/>
  <cp:contentType/>
  <cp:contentStatus/>
</cp:coreProperties>
</file>